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02\Umweltatlas\e_tab\"/>
    </mc:Choice>
  </mc:AlternateContent>
  <bookViews>
    <workbookView xWindow="0" yWindow="0" windowWidth="14370" windowHeight="370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62913"/>
</workbook>
</file>

<file path=xl/calcChain.xml><?xml version="1.0" encoding="utf-8"?>
<calcChain xmlns="http://schemas.openxmlformats.org/spreadsheetml/2006/main">
  <c r="D17" i="1" l="1"/>
  <c r="F9" i="1" s="1"/>
  <c r="J17" i="1"/>
  <c r="L9" i="1" s="1"/>
  <c r="N9" i="1" l="1"/>
  <c r="H9" i="1"/>
  <c r="L16" i="1"/>
  <c r="L15" i="1"/>
  <c r="L14" i="1"/>
  <c r="L13" i="1"/>
  <c r="L12" i="1"/>
  <c r="L11" i="1"/>
  <c r="L10" i="1"/>
  <c r="L17" i="1" s="1"/>
  <c r="F16" i="1"/>
  <c r="F15" i="1"/>
  <c r="F14" i="1"/>
  <c r="F13" i="1"/>
  <c r="F12" i="1"/>
  <c r="F11" i="1"/>
  <c r="F10" i="1"/>
  <c r="F17" i="1" s="1"/>
  <c r="H10" i="1" l="1"/>
  <c r="H11" i="1" s="1"/>
  <c r="H12" i="1" s="1"/>
  <c r="H13" i="1" s="1"/>
  <c r="H14" i="1" s="1"/>
  <c r="H15" i="1" s="1"/>
  <c r="H16" i="1" s="1"/>
  <c r="N10" i="1"/>
  <c r="N11" i="1" s="1"/>
  <c r="N12" i="1" s="1"/>
  <c r="N13" i="1" s="1"/>
  <c r="N14" i="1" s="1"/>
  <c r="N15" i="1" s="1"/>
  <c r="N16" i="1" s="1"/>
</calcChain>
</file>

<file path=xl/sharedStrings.xml><?xml version="1.0" encoding="utf-8"?>
<sst xmlns="http://schemas.openxmlformats.org/spreadsheetml/2006/main" count="26" uniqueCount="20">
  <si>
    <t>km</t>
  </si>
  <si>
    <t>%</t>
  </si>
  <si>
    <t>&gt; 50 - 55</t>
  </si>
  <si>
    <t>&gt; 55 - 60</t>
  </si>
  <si>
    <t>&gt; 60 - 65</t>
  </si>
  <si>
    <t>&gt; 65 - 70</t>
  </si>
  <si>
    <t>&gt; 70 - 75</t>
  </si>
  <si>
    <t>&gt; 75 - 80</t>
  </si>
  <si>
    <t>&gt; 80</t>
  </si>
  <si>
    <t>Summe</t>
  </si>
  <si>
    <t>Tab. 5: Daytime and Nighttime Noise Immission (Evaluation Levels) on Aboveground Rail Routes,</t>
  </si>
  <si>
    <t xml:space="preserve">            by Km of Built-Up Track Section-Sides (shared route of lines from Underground,</t>
  </si>
  <si>
    <t xml:space="preserve">            S-Bahn and rail are taken into account)</t>
  </si>
  <si>
    <t xml:space="preserve">Noise immission </t>
  </si>
  <si>
    <t>dB(A) Classes</t>
  </si>
  <si>
    <t>Daytime</t>
  </si>
  <si>
    <t>Nighttime</t>
  </si>
  <si>
    <t>of track section-side</t>
  </si>
  <si>
    <t>cumulative</t>
  </si>
  <si>
    <t>&lt;/=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</si>
</sst>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"/>
    <numFmt numFmtId="176" formatCode="0.0%"/>
  </numFmts>
  <fonts count="6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vertical="top"/>
    </xf>
    <xf numFmtId="0" fontId="2" fillId="3" borderId="7" xfId="0" applyFont="1" applyFill="1" applyBorder="1" applyAlignment="1">
      <alignment vertical="center"/>
    </xf>
    <xf numFmtId="0" fontId="3" fillId="3" borderId="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3" borderId="8" xfId="0" applyFont="1" applyFill="1" applyBorder="1" applyAlignment="1"/>
    <xf numFmtId="0" fontId="3" fillId="0" borderId="0" xfId="0" applyFont="1" applyAlignme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 vertical="top"/>
    </xf>
    <xf numFmtId="0" fontId="3" fillId="3" borderId="6" xfId="0" applyFont="1" applyFill="1" applyBorder="1" applyAlignment="1">
      <alignment horizontal="centerContinuous" vertical="top"/>
    </xf>
    <xf numFmtId="0" fontId="3" fillId="3" borderId="9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75" fontId="2" fillId="3" borderId="12" xfId="0" applyNumberFormat="1" applyFont="1" applyFill="1" applyBorder="1" applyAlignment="1">
      <alignment vertical="center"/>
    </xf>
    <xf numFmtId="175" fontId="2" fillId="3" borderId="10" xfId="0" applyNumberFormat="1" applyFont="1" applyFill="1" applyBorder="1" applyAlignment="1">
      <alignment vertical="center"/>
    </xf>
    <xf numFmtId="175" fontId="2" fillId="3" borderId="5" xfId="0" applyNumberFormat="1" applyFont="1" applyFill="1" applyBorder="1" applyAlignment="1">
      <alignment vertical="center"/>
    </xf>
    <xf numFmtId="175" fontId="2" fillId="3" borderId="6" xfId="0" applyNumberFormat="1" applyFont="1" applyFill="1" applyBorder="1" applyAlignment="1">
      <alignment vertical="center"/>
    </xf>
    <xf numFmtId="175" fontId="5" fillId="3" borderId="5" xfId="0" applyNumberFormat="1" applyFont="1" applyFill="1" applyBorder="1" applyAlignment="1">
      <alignment vertical="center"/>
    </xf>
    <xf numFmtId="175" fontId="5" fillId="3" borderId="6" xfId="0" applyNumberFormat="1" applyFont="1" applyFill="1" applyBorder="1" applyAlignment="1">
      <alignment vertical="center"/>
    </xf>
    <xf numFmtId="176" fontId="2" fillId="3" borderId="12" xfId="0" applyNumberFormat="1" applyFont="1" applyFill="1" applyBorder="1" applyAlignment="1">
      <alignment vertical="center"/>
    </xf>
    <xf numFmtId="176" fontId="2" fillId="3" borderId="5" xfId="0" applyNumberFormat="1" applyFont="1" applyFill="1" applyBorder="1" applyAlignment="1">
      <alignment vertical="center"/>
    </xf>
    <xf numFmtId="176" fontId="5" fillId="3" borderId="5" xfId="0" applyNumberFormat="1" applyFont="1" applyFill="1" applyBorder="1" applyAlignment="1">
      <alignment vertical="center"/>
    </xf>
    <xf numFmtId="176" fontId="2" fillId="3" borderId="13" xfId="0" applyNumberFormat="1" applyFont="1" applyFill="1" applyBorder="1" applyAlignment="1">
      <alignment vertical="center"/>
    </xf>
    <xf numFmtId="176" fontId="2" fillId="3" borderId="14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0" xfId="0" applyFont="1" applyFill="1" applyBorder="1" applyAlignment="1">
      <alignment vertical="center"/>
    </xf>
    <xf numFmtId="176" fontId="2" fillId="3" borderId="0" xfId="0" applyNumberFormat="1" applyFont="1" applyFill="1" applyBorder="1" applyAlignment="1">
      <alignment vertical="center"/>
    </xf>
    <xf numFmtId="176" fontId="2" fillId="3" borderId="15" xfId="0" applyNumberFormat="1" applyFont="1" applyFill="1" applyBorder="1" applyAlignment="1">
      <alignment vertical="center"/>
    </xf>
    <xf numFmtId="176" fontId="5" fillId="3" borderId="16" xfId="0" applyNumberFormat="1" applyFont="1" applyFill="1" applyBorder="1" applyAlignment="1">
      <alignment vertical="center"/>
    </xf>
    <xf numFmtId="176" fontId="2" fillId="3" borderId="17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showGridLines="0" tabSelected="1" workbookViewId="0">
      <selection activeCell="C9" sqref="C9"/>
    </sheetView>
  </sheetViews>
  <sheetFormatPr baseColWidth="10" defaultRowHeight="12.75" x14ac:dyDescent="0.2"/>
  <cols>
    <col min="1" max="1" width="2.7109375" customWidth="1"/>
    <col min="2" max="2" width="0.85546875" customWidth="1"/>
    <col min="3" max="3" width="14.42578125" customWidth="1"/>
    <col min="4" max="4" width="6.7109375" customWidth="1"/>
    <col min="5" max="5" width="3.28515625" customWidth="1"/>
    <col min="6" max="6" width="6.7109375" customWidth="1"/>
    <col min="7" max="7" width="3.28515625" customWidth="1"/>
    <col min="8" max="8" width="6.7109375" customWidth="1"/>
    <col min="9" max="9" width="3.28515625" customWidth="1"/>
    <col min="10" max="10" width="6.7109375" customWidth="1"/>
    <col min="11" max="11" width="3.28515625" customWidth="1"/>
    <col min="12" max="12" width="6.7109375" customWidth="1"/>
    <col min="13" max="13" width="3.28515625" customWidth="1"/>
    <col min="14" max="14" width="6.7109375" customWidth="1"/>
    <col min="15" max="15" width="4.85546875" customWidth="1"/>
  </cols>
  <sheetData>
    <row r="1" spans="2:15" ht="9" customHeight="1" x14ac:dyDescent="0.2"/>
    <row r="2" spans="2:15" ht="15" customHeight="1" x14ac:dyDescent="0.2">
      <c r="B2" s="1"/>
      <c r="C2" s="2" t="s">
        <v>10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ht="15" customHeight="1" x14ac:dyDescent="0.2">
      <c r="B3" s="42"/>
      <c r="C3" s="45" t="s">
        <v>11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2:15" ht="15" customHeight="1" x14ac:dyDescent="0.2">
      <c r="B4" s="5"/>
      <c r="C4" s="8" t="s">
        <v>12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2:15" s="30" customFormat="1" ht="15" customHeight="1" x14ac:dyDescent="0.2">
      <c r="B5" s="24"/>
      <c r="C5" s="25" t="s">
        <v>13</v>
      </c>
      <c r="D5" s="26"/>
      <c r="E5" s="26"/>
      <c r="F5" s="26" t="s">
        <v>15</v>
      </c>
      <c r="G5" s="26"/>
      <c r="H5" s="27"/>
      <c r="I5" s="28"/>
      <c r="J5" s="26"/>
      <c r="K5" s="26"/>
      <c r="L5" s="26" t="s">
        <v>16</v>
      </c>
      <c r="M5" s="26"/>
      <c r="N5" s="27"/>
      <c r="O5" s="29"/>
    </row>
    <row r="6" spans="2:15" s="13" customFormat="1" ht="15" customHeight="1" x14ac:dyDescent="0.2">
      <c r="B6" s="12"/>
      <c r="C6" s="14" t="s">
        <v>14</v>
      </c>
      <c r="D6" s="18" t="s">
        <v>0</v>
      </c>
      <c r="E6" s="18"/>
      <c r="F6" s="18" t="s">
        <v>1</v>
      </c>
      <c r="G6" s="18"/>
      <c r="H6" s="18" t="s">
        <v>1</v>
      </c>
      <c r="I6" s="22"/>
      <c r="J6" s="18" t="s">
        <v>0</v>
      </c>
      <c r="K6" s="18"/>
      <c r="L6" s="18" t="s">
        <v>1</v>
      </c>
      <c r="M6" s="18"/>
      <c r="N6" s="18" t="s">
        <v>1</v>
      </c>
      <c r="O6" s="19"/>
    </row>
    <row r="7" spans="2:15" s="13" customFormat="1" ht="15" customHeight="1" x14ac:dyDescent="0.2">
      <c r="B7" s="12"/>
      <c r="C7" s="14"/>
      <c r="D7" s="50" t="s">
        <v>17</v>
      </c>
      <c r="E7" s="51"/>
      <c r="F7" s="18"/>
      <c r="G7" s="18"/>
      <c r="H7" s="18"/>
      <c r="I7" s="22"/>
      <c r="J7" s="50" t="s">
        <v>17</v>
      </c>
      <c r="K7" s="51"/>
      <c r="L7" s="18"/>
      <c r="M7" s="18"/>
      <c r="N7" s="18"/>
      <c r="O7" s="22"/>
    </row>
    <row r="8" spans="2:15" s="11" customFormat="1" ht="15" customHeight="1" x14ac:dyDescent="0.2">
      <c r="B8" s="10"/>
      <c r="C8" s="15"/>
      <c r="D8" s="52"/>
      <c r="E8" s="53"/>
      <c r="F8" s="20"/>
      <c r="G8" s="20"/>
      <c r="H8" s="20" t="s">
        <v>18</v>
      </c>
      <c r="I8" s="21"/>
      <c r="J8" s="52"/>
      <c r="K8" s="53"/>
      <c r="L8" s="20"/>
      <c r="M8" s="20"/>
      <c r="N8" s="20" t="s">
        <v>18</v>
      </c>
      <c r="O8" s="21"/>
    </row>
    <row r="9" spans="2:15" ht="15" customHeight="1" x14ac:dyDescent="0.2">
      <c r="B9" s="9"/>
      <c r="C9" s="16" t="s">
        <v>19</v>
      </c>
      <c r="D9" s="31">
        <v>26.5</v>
      </c>
      <c r="E9" s="31"/>
      <c r="F9" s="37">
        <f>D9/D17</f>
        <v>6.8724066390041499E-2</v>
      </c>
      <c r="G9" s="37"/>
      <c r="H9" s="37">
        <f>(F9)</f>
        <v>6.8724066390041499E-2</v>
      </c>
      <c r="I9" s="32"/>
      <c r="J9" s="31">
        <v>92</v>
      </c>
      <c r="K9" s="31"/>
      <c r="L9" s="37">
        <f>(J9/J17)</f>
        <v>0.23858921161825727</v>
      </c>
      <c r="M9" s="37"/>
      <c r="N9" s="37">
        <f>(L9)</f>
        <v>0.23858921161825727</v>
      </c>
      <c r="O9" s="40"/>
    </row>
    <row r="10" spans="2:15" ht="15" customHeight="1" x14ac:dyDescent="0.2">
      <c r="B10" s="9"/>
      <c r="C10" s="16" t="s">
        <v>2</v>
      </c>
      <c r="D10" s="31">
        <v>48.5</v>
      </c>
      <c r="E10" s="31"/>
      <c r="F10" s="37">
        <f>D10/D17</f>
        <v>0.12577800829875521</v>
      </c>
      <c r="G10" s="37"/>
      <c r="H10" s="37">
        <f>(F9+F10)</f>
        <v>0.19450207468879671</v>
      </c>
      <c r="I10" s="32"/>
      <c r="J10" s="31">
        <v>107</v>
      </c>
      <c r="K10" s="31"/>
      <c r="L10" s="37">
        <f>(J10/J17)</f>
        <v>0.27748962655601661</v>
      </c>
      <c r="M10" s="37"/>
      <c r="N10" s="37">
        <f>(N9+L10)</f>
        <v>0.51607883817427391</v>
      </c>
      <c r="O10" s="40"/>
    </row>
    <row r="11" spans="2:15" ht="15" customHeight="1" x14ac:dyDescent="0.2">
      <c r="B11" s="9"/>
      <c r="C11" s="16" t="s">
        <v>3</v>
      </c>
      <c r="D11" s="31">
        <v>112.8</v>
      </c>
      <c r="E11" s="31"/>
      <c r="F11" s="37">
        <f>D11/D17</f>
        <v>0.29253112033195022</v>
      </c>
      <c r="G11" s="37"/>
      <c r="H11" s="37">
        <f t="shared" ref="H11:H16" si="0">(H10+F11)</f>
        <v>0.48703319502074693</v>
      </c>
      <c r="I11" s="32"/>
      <c r="J11" s="31">
        <v>98.9</v>
      </c>
      <c r="K11" s="31"/>
      <c r="L11" s="37">
        <f>(J11/J17)</f>
        <v>0.25648340248962659</v>
      </c>
      <c r="M11" s="37"/>
      <c r="N11" s="37">
        <f t="shared" ref="N11:N16" si="1">(N10+L11)</f>
        <v>0.77256224066390056</v>
      </c>
      <c r="O11" s="40"/>
    </row>
    <row r="12" spans="2:15" ht="15" customHeight="1" x14ac:dyDescent="0.2">
      <c r="B12" s="9"/>
      <c r="C12" s="16" t="s">
        <v>4</v>
      </c>
      <c r="D12" s="31">
        <v>115.7</v>
      </c>
      <c r="E12" s="31"/>
      <c r="F12" s="37">
        <f>D12/D17</f>
        <v>0.30005186721991706</v>
      </c>
      <c r="G12" s="37"/>
      <c r="H12" s="37">
        <f t="shared" si="0"/>
        <v>0.78708506224066399</v>
      </c>
      <c r="I12" s="32"/>
      <c r="J12" s="31">
        <v>59.8</v>
      </c>
      <c r="K12" s="31"/>
      <c r="L12" s="37">
        <f>(J12/J17)</f>
        <v>0.15508298755186722</v>
      </c>
      <c r="M12" s="37"/>
      <c r="N12" s="37">
        <f t="shared" si="1"/>
        <v>0.92764522821576778</v>
      </c>
      <c r="O12" s="40"/>
    </row>
    <row r="13" spans="2:15" ht="15" customHeight="1" x14ac:dyDescent="0.2">
      <c r="B13" s="9"/>
      <c r="C13" s="16" t="s">
        <v>5</v>
      </c>
      <c r="D13" s="31">
        <v>68.400000000000006</v>
      </c>
      <c r="E13" s="31"/>
      <c r="F13" s="37">
        <f>D13/D17</f>
        <v>0.17738589211618261</v>
      </c>
      <c r="G13" s="37"/>
      <c r="H13" s="37">
        <f t="shared" si="0"/>
        <v>0.9644709543568466</v>
      </c>
      <c r="I13" s="32"/>
      <c r="J13" s="31">
        <v>27.7</v>
      </c>
      <c r="K13" s="31"/>
      <c r="L13" s="37">
        <f>(J13/J17)</f>
        <v>7.1836099585062249E-2</v>
      </c>
      <c r="M13" s="37"/>
      <c r="N13" s="37">
        <f t="shared" si="1"/>
        <v>0.99948132780082999</v>
      </c>
      <c r="O13" s="40"/>
    </row>
    <row r="14" spans="2:15" ht="15" customHeight="1" x14ac:dyDescent="0.2">
      <c r="B14" s="9"/>
      <c r="C14" s="16" t="s">
        <v>6</v>
      </c>
      <c r="D14" s="31">
        <v>13.7</v>
      </c>
      <c r="E14" s="31"/>
      <c r="F14" s="37">
        <f>D14/D17</f>
        <v>3.5529045643153526E-2</v>
      </c>
      <c r="G14" s="37"/>
      <c r="H14" s="37">
        <f t="shared" si="0"/>
        <v>1.0000000000000002</v>
      </c>
      <c r="I14" s="32"/>
      <c r="J14" s="31">
        <v>0.2</v>
      </c>
      <c r="K14" s="31"/>
      <c r="L14" s="37">
        <f>(J14/J17)</f>
        <v>5.1867219917012459E-4</v>
      </c>
      <c r="M14" s="37"/>
      <c r="N14" s="37">
        <f t="shared" si="1"/>
        <v>1.0000000000000002</v>
      </c>
      <c r="O14" s="40"/>
    </row>
    <row r="15" spans="2:15" ht="15" customHeight="1" x14ac:dyDescent="0.2">
      <c r="B15" s="9"/>
      <c r="C15" s="16" t="s">
        <v>7</v>
      </c>
      <c r="D15" s="31">
        <v>0</v>
      </c>
      <c r="E15" s="31"/>
      <c r="F15" s="37">
        <f>D15/D17</f>
        <v>0</v>
      </c>
      <c r="G15" s="37"/>
      <c r="H15" s="37">
        <f t="shared" si="0"/>
        <v>1.0000000000000002</v>
      </c>
      <c r="I15" s="32"/>
      <c r="J15" s="31">
        <v>0</v>
      </c>
      <c r="K15" s="31"/>
      <c r="L15" s="37">
        <f>(J15/J17)</f>
        <v>0</v>
      </c>
      <c r="M15" s="37"/>
      <c r="N15" s="37">
        <f t="shared" si="1"/>
        <v>1.0000000000000002</v>
      </c>
      <c r="O15" s="40"/>
    </row>
    <row r="16" spans="2:15" ht="15" customHeight="1" x14ac:dyDescent="0.2">
      <c r="B16" s="4"/>
      <c r="C16" s="17" t="s">
        <v>8</v>
      </c>
      <c r="D16" s="33">
        <v>0</v>
      </c>
      <c r="E16" s="33"/>
      <c r="F16" s="47">
        <f>D16/D17</f>
        <v>0</v>
      </c>
      <c r="G16" s="38"/>
      <c r="H16" s="38">
        <f t="shared" si="0"/>
        <v>1.0000000000000002</v>
      </c>
      <c r="I16" s="34"/>
      <c r="J16" s="33">
        <v>0</v>
      </c>
      <c r="K16" s="33"/>
      <c r="L16" s="46">
        <f>(J16/J17)</f>
        <v>0</v>
      </c>
      <c r="M16" s="38"/>
      <c r="N16" s="49">
        <f t="shared" si="1"/>
        <v>1.0000000000000002</v>
      </c>
      <c r="O16" s="40"/>
    </row>
    <row r="17" spans="2:15" ht="15" customHeight="1" x14ac:dyDescent="0.2">
      <c r="B17" s="4"/>
      <c r="C17" s="23" t="s">
        <v>9</v>
      </c>
      <c r="D17" s="35">
        <f>SUM(D9:D16)</f>
        <v>385.59999999999997</v>
      </c>
      <c r="E17" s="35"/>
      <c r="F17" s="48">
        <f>SUM(F9:F16)</f>
        <v>1.0000000000000002</v>
      </c>
      <c r="G17" s="39"/>
      <c r="H17" s="39"/>
      <c r="I17" s="36"/>
      <c r="J17" s="35">
        <f>SUM(J9:J16)</f>
        <v>385.59999999999997</v>
      </c>
      <c r="K17" s="35"/>
      <c r="L17" s="48">
        <f>SUM(L9:L16)</f>
        <v>1.0000000000000002</v>
      </c>
      <c r="M17" s="38"/>
      <c r="N17" s="38"/>
      <c r="O17" s="41"/>
    </row>
  </sheetData>
  <mergeCells count="2">
    <mergeCell ref="D7:E8"/>
    <mergeCell ref="J7:K8"/>
  </mergeCells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300" r:id="rId1"/>
  <headerFooter alignWithMargins="0">
    <oddHeader>&amp;A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SenStadtUmTech Berlin</dc:creator>
  <dcterms:created xsi:type="dcterms:W3CDTF">2002-06-12T07:45:51Z</dcterms:created>
  <dcterms:modified xsi:type="dcterms:W3CDTF">2020-07-21T09:33:01Z</dcterms:modified>
</cp:coreProperties>
</file>