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607_0608\Umweltatlas\e_abb\"/>
    </mc:Choice>
  </mc:AlternateContent>
  <bookViews>
    <workbookView xWindow="0" yWindow="0" windowWidth="19170" windowHeight="6870"/>
  </bookViews>
  <sheets>
    <sheet name="c607_03" sheetId="1" r:id="rId1"/>
  </sheets>
  <calcPr calcId="162913"/>
</workbook>
</file>

<file path=xl/calcChain.xml><?xml version="1.0" encoding="utf-8"?>
<calcChain xmlns="http://schemas.openxmlformats.org/spreadsheetml/2006/main">
  <c r="L5" i="1" l="1"/>
  <c r="S5" i="1"/>
  <c r="T5" i="1"/>
  <c r="U5" i="1" s="1"/>
  <c r="L6" i="1"/>
  <c r="S6" i="1"/>
  <c r="L7" i="1"/>
  <c r="S7" i="1"/>
  <c r="P7" i="1" s="1"/>
  <c r="L8" i="1"/>
  <c r="S8" i="1"/>
  <c r="T8" i="1"/>
  <c r="U8" i="1" s="1"/>
  <c r="L9" i="1"/>
  <c r="S9" i="1"/>
  <c r="T9" i="1"/>
  <c r="U9" i="1" s="1"/>
  <c r="L10" i="1"/>
  <c r="S10" i="1"/>
  <c r="L11" i="1"/>
  <c r="Q11" i="1" s="1"/>
  <c r="S11" i="1"/>
  <c r="P11" i="1" s="1"/>
  <c r="L12" i="1"/>
  <c r="S12" i="1"/>
  <c r="T12" i="1"/>
  <c r="U12" i="1" s="1"/>
  <c r="L13" i="1"/>
  <c r="S13" i="1"/>
  <c r="T13" i="1"/>
  <c r="U13" i="1" s="1"/>
  <c r="L14" i="1"/>
  <c r="S14" i="1"/>
  <c r="L15" i="1"/>
  <c r="S15" i="1"/>
  <c r="P15" i="1" s="1"/>
  <c r="L16" i="1"/>
  <c r="S16" i="1"/>
  <c r="T16" i="1"/>
  <c r="U16" i="1" s="1"/>
  <c r="L17" i="1"/>
  <c r="S17" i="1"/>
  <c r="T17" i="1"/>
  <c r="U17" i="1" s="1"/>
  <c r="L18" i="1"/>
  <c r="S18" i="1"/>
  <c r="L19" i="1"/>
  <c r="S19" i="1"/>
  <c r="P19" i="1" s="1"/>
  <c r="L20" i="1"/>
  <c r="S20" i="1"/>
  <c r="T20" i="1"/>
  <c r="U20" i="1" s="1"/>
  <c r="L21" i="1"/>
  <c r="S21" i="1"/>
  <c r="T21" i="1"/>
  <c r="U21" i="1" s="1"/>
  <c r="L22" i="1"/>
  <c r="S22" i="1"/>
  <c r="L23" i="1"/>
  <c r="S23" i="1"/>
  <c r="P23" i="1" s="1"/>
  <c r="L24" i="1"/>
  <c r="S24" i="1"/>
  <c r="T24" i="1"/>
  <c r="U24" i="1" s="1"/>
  <c r="L25" i="1"/>
  <c r="S25" i="1"/>
  <c r="T25" i="1"/>
  <c r="U25" i="1" s="1"/>
  <c r="L26" i="1"/>
  <c r="S26" i="1"/>
  <c r="L27" i="1"/>
  <c r="Q27" i="1" s="1"/>
  <c r="S27" i="1"/>
  <c r="P27" i="1" s="1"/>
  <c r="P5" i="1"/>
  <c r="P6" i="1"/>
  <c r="P9" i="1"/>
  <c r="P10" i="1"/>
  <c r="P13" i="1"/>
  <c r="P14" i="1"/>
  <c r="P17" i="1"/>
  <c r="P18" i="1"/>
  <c r="P21" i="1"/>
  <c r="P22" i="1"/>
  <c r="P25" i="1"/>
  <c r="P26" i="1"/>
  <c r="K5" i="1"/>
  <c r="K8" i="1"/>
  <c r="K9" i="1"/>
  <c r="K12" i="1"/>
  <c r="K13" i="1"/>
  <c r="K16" i="1"/>
  <c r="K17" i="1"/>
  <c r="K20" i="1"/>
  <c r="K21" i="1"/>
  <c r="K24" i="1"/>
  <c r="K2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E5" i="1"/>
  <c r="E28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M5" i="1"/>
  <c r="M6" i="1"/>
  <c r="M9" i="1"/>
  <c r="M10" i="1"/>
  <c r="M13" i="1"/>
  <c r="M14" i="1"/>
  <c r="M17" i="1"/>
  <c r="M18" i="1"/>
  <c r="M21" i="1"/>
  <c r="M22" i="1"/>
  <c r="M25" i="1"/>
  <c r="M26" i="1"/>
  <c r="Q7" i="1"/>
  <c r="Q8" i="1"/>
  <c r="Q9" i="1"/>
  <c r="Q12" i="1"/>
  <c r="Q13" i="1"/>
  <c r="Q16" i="1"/>
  <c r="Q17" i="1"/>
  <c r="Q19" i="1"/>
  <c r="Q21" i="1"/>
  <c r="Q23" i="1"/>
  <c r="Q24" i="1"/>
  <c r="Q25" i="1"/>
  <c r="Q5" i="1"/>
  <c r="I9" i="1"/>
  <c r="V9" i="1" s="1"/>
  <c r="I10" i="1"/>
  <c r="I13" i="1"/>
  <c r="V13" i="1" s="1"/>
  <c r="I17" i="1"/>
  <c r="I18" i="1"/>
  <c r="I21" i="1"/>
  <c r="I25" i="1"/>
  <c r="I26" i="1"/>
  <c r="I27" i="1"/>
  <c r="I5" i="1"/>
  <c r="F8" i="1"/>
  <c r="F9" i="1"/>
  <c r="F13" i="1"/>
  <c r="F15" i="1"/>
  <c r="F16" i="1"/>
  <c r="F17" i="1"/>
  <c r="F20" i="1"/>
  <c r="F21" i="1"/>
  <c r="F24" i="1"/>
  <c r="F25" i="1"/>
  <c r="V25" i="1" s="1"/>
  <c r="F5" i="1"/>
  <c r="V5" i="1" s="1"/>
  <c r="R28" i="1"/>
  <c r="N28" i="1"/>
  <c r="V17" i="1"/>
  <c r="V21" i="1"/>
  <c r="P20" i="1" l="1"/>
  <c r="M20" i="1"/>
  <c r="I20" i="1"/>
  <c r="V20" i="1" s="1"/>
  <c r="P12" i="1"/>
  <c r="M12" i="1"/>
  <c r="I12" i="1"/>
  <c r="F12" i="1"/>
  <c r="V12" i="1" s="1"/>
  <c r="F7" i="1"/>
  <c r="K26" i="1"/>
  <c r="F26" i="1"/>
  <c r="V26" i="1" s="1"/>
  <c r="Q26" i="1"/>
  <c r="T26" i="1"/>
  <c r="U26" i="1" s="1"/>
  <c r="T23" i="1"/>
  <c r="U23" i="1" s="1"/>
  <c r="M23" i="1"/>
  <c r="F23" i="1"/>
  <c r="K23" i="1"/>
  <c r="I23" i="1"/>
  <c r="K18" i="1"/>
  <c r="Q18" i="1"/>
  <c r="F18" i="1"/>
  <c r="T18" i="1"/>
  <c r="U18" i="1" s="1"/>
  <c r="T15" i="1"/>
  <c r="U15" i="1" s="1"/>
  <c r="M15" i="1"/>
  <c r="I15" i="1"/>
  <c r="K15" i="1"/>
  <c r="K10" i="1"/>
  <c r="Q10" i="1"/>
  <c r="F10" i="1"/>
  <c r="T10" i="1"/>
  <c r="U10" i="1" s="1"/>
  <c r="T7" i="1"/>
  <c r="U7" i="1" s="1"/>
  <c r="M7" i="1"/>
  <c r="I7" i="1"/>
  <c r="K7" i="1"/>
  <c r="T27" i="1"/>
  <c r="U27" i="1" s="1"/>
  <c r="M27" i="1"/>
  <c r="K27" i="1"/>
  <c r="F27" i="1"/>
  <c r="V27" i="1" s="1"/>
  <c r="K22" i="1"/>
  <c r="Q22" i="1"/>
  <c r="F22" i="1"/>
  <c r="T22" i="1"/>
  <c r="U22" i="1" s="1"/>
  <c r="T19" i="1"/>
  <c r="U19" i="1" s="1"/>
  <c r="M19" i="1"/>
  <c r="I19" i="1"/>
  <c r="K19" i="1"/>
  <c r="K14" i="1"/>
  <c r="Q14" i="1"/>
  <c r="F14" i="1"/>
  <c r="V14" i="1" s="1"/>
  <c r="T14" i="1"/>
  <c r="U14" i="1" s="1"/>
  <c r="T11" i="1"/>
  <c r="U11" i="1" s="1"/>
  <c r="M11" i="1"/>
  <c r="I11" i="1"/>
  <c r="K11" i="1"/>
  <c r="K6" i="1"/>
  <c r="K28" i="1" s="1"/>
  <c r="M28" i="1" s="1"/>
  <c r="Q6" i="1"/>
  <c r="F6" i="1"/>
  <c r="V6" i="1" s="1"/>
  <c r="T6" i="1"/>
  <c r="U6" i="1" s="1"/>
  <c r="U28" i="1" s="1"/>
  <c r="F19" i="1"/>
  <c r="F11" i="1"/>
  <c r="V11" i="1" s="1"/>
  <c r="I22" i="1"/>
  <c r="I14" i="1"/>
  <c r="I6" i="1"/>
  <c r="Q20" i="1"/>
  <c r="Q15" i="1"/>
  <c r="I24" i="1"/>
  <c r="P24" i="1"/>
  <c r="M24" i="1"/>
  <c r="P16" i="1"/>
  <c r="M16" i="1"/>
  <c r="I16" i="1"/>
  <c r="V16" i="1" s="1"/>
  <c r="P8" i="1"/>
  <c r="P28" i="1" s="1"/>
  <c r="Q28" i="1" s="1"/>
  <c r="M8" i="1"/>
  <c r="I8" i="1"/>
  <c r="V8" i="1" s="1"/>
  <c r="V28" i="1" l="1"/>
  <c r="I28" i="1"/>
  <c r="F28" i="1"/>
  <c r="V22" i="1"/>
  <c r="V10" i="1"/>
  <c r="V15" i="1"/>
  <c r="V18" i="1"/>
  <c r="V24" i="1"/>
  <c r="V19" i="1"/>
  <c r="V23" i="1"/>
  <c r="V7" i="1"/>
</calcChain>
</file>

<file path=xl/sharedStrings.xml><?xml version="1.0" encoding="utf-8"?>
<sst xmlns="http://schemas.openxmlformats.org/spreadsheetml/2006/main" count="81" uniqueCount="51">
  <si>
    <t xml:space="preserve">Blockbebauung der Gründerzeit </t>
  </si>
  <si>
    <t xml:space="preserve">Zeilenbebauung der 20er und 30er Jahre </t>
  </si>
  <si>
    <t>hohe Bebauung der Nachkriegszeit</t>
  </si>
  <si>
    <t xml:space="preserve">niedrige Bebauung mit Gartenstruktur </t>
  </si>
  <si>
    <t xml:space="preserve">Summe der Strukturtypen </t>
  </si>
  <si>
    <t>m2</t>
  </si>
  <si>
    <t>%  1)</t>
  </si>
  <si>
    <t>Mitte</t>
  </si>
  <si>
    <t>Tiergarten</t>
  </si>
  <si>
    <t>Wedding</t>
  </si>
  <si>
    <t>Prenzlauer Berg</t>
  </si>
  <si>
    <t>Friedrichshain</t>
  </si>
  <si>
    <t>Kreuzberg</t>
  </si>
  <si>
    <t>Charlottenburg</t>
  </si>
  <si>
    <t>Spandau</t>
  </si>
  <si>
    <t>Wilmersdorf</t>
  </si>
  <si>
    <t>Zehlendorf</t>
  </si>
  <si>
    <t>Schöneberg</t>
  </si>
  <si>
    <t>Steglitz</t>
  </si>
  <si>
    <t>Tempelhof</t>
  </si>
  <si>
    <t>Neukölln</t>
  </si>
  <si>
    <t>Treptow</t>
  </si>
  <si>
    <t>Köpenick</t>
  </si>
  <si>
    <t>Lichtenberg</t>
  </si>
  <si>
    <t>Weißensee</t>
  </si>
  <si>
    <t>Pankow</t>
  </si>
  <si>
    <t>Reinickendorf</t>
  </si>
  <si>
    <t>Marzahn</t>
  </si>
  <si>
    <t>Hohenschönhausen</t>
  </si>
  <si>
    <t>Hellersdorf</t>
  </si>
  <si>
    <t xml:space="preserve">   1)  absoluter Flächenwert vorhanden, jedoch Prozentangabe durch Rundung auf ganze Zahlen = 0</t>
  </si>
  <si>
    <t>ha</t>
  </si>
  <si>
    <t>Typ 73</t>
  </si>
  <si>
    <t>Typ 74</t>
  </si>
  <si>
    <t>Summe</t>
  </si>
  <si>
    <t>Berlin</t>
  </si>
  <si>
    <t>Blockbebauung der Gründerzeit</t>
  </si>
  <si>
    <t>Bezirk</t>
  </si>
  <si>
    <t>Friedrichshain-Kreuzberg</t>
  </si>
  <si>
    <t>Charlottenburg-Wilmersdorf</t>
  </si>
  <si>
    <t>Steglitz-Zehlendorf</t>
  </si>
  <si>
    <t>Tempelhof-Schöneberg</t>
  </si>
  <si>
    <t>Treptow-Köpenick</t>
  </si>
  <si>
    <t>Lichtenberg-Hohenschönhausen</t>
  </si>
  <si>
    <t>Marzahn-Hellersdorf</t>
  </si>
  <si>
    <t xml:space="preserve">   2) Die Stadtteile entsprechen den Alt-Bezirken vor der Gebietsreform</t>
  </si>
  <si>
    <t xml:space="preserve">% 1) </t>
  </si>
  <si>
    <t>%</t>
  </si>
  <si>
    <t>Stadtteil  2)</t>
  </si>
  <si>
    <t xml:space="preserve">Zeilenbebauung der 20er, 30er, 50er Jahre </t>
  </si>
  <si>
    <t>Abb. 3: Anteile der Strukturtypen mit überwiegender Wohnnutzung an ihrer Gesamtfläche Berliner Stadtteile (Bezirke vor der Gebietsreform 2001)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</si>
</sst>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0.0"/>
    <numFmt numFmtId="180" formatCode="0\ 000\ 000&quot;   &quot;"/>
    <numFmt numFmtId="181" formatCode="\ 000\ 000&quot;   &quot;"/>
    <numFmt numFmtId="182" formatCode="0\ 000&quot;   &quot;"/>
    <numFmt numFmtId="183" formatCode="0\ 000\ 000&quot;  &quot;"/>
    <numFmt numFmtId="188" formatCode="0&quot;    &quot;"/>
    <numFmt numFmtId="190" formatCode="&quot;  &quot;@"/>
    <numFmt numFmtId="191" formatCode="&quot;  &quot;General"/>
  </numFmts>
  <fonts count="7" x14ac:knownFonts="1">
    <font>
      <sz val="10"/>
      <name val="MS Sans Serif"/>
    </font>
    <font>
      <b/>
      <sz val="10"/>
      <name val="MS Sans Serif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MS Sans Serif"/>
    </font>
    <font>
      <b/>
      <sz val="8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182" fontId="2" fillId="3" borderId="2" xfId="0" applyNumberFormat="1" applyFont="1" applyFill="1" applyBorder="1" applyAlignment="1">
      <alignment vertical="center"/>
    </xf>
    <xf numFmtId="180" fontId="2" fillId="3" borderId="3" xfId="0" applyNumberFormat="1" applyFont="1" applyFill="1" applyBorder="1" applyAlignment="1">
      <alignment vertical="center"/>
    </xf>
    <xf numFmtId="181" fontId="2" fillId="3" borderId="3" xfId="0" applyNumberFormat="1" applyFont="1" applyFill="1" applyBorder="1" applyAlignment="1">
      <alignment vertical="center"/>
    </xf>
    <xf numFmtId="183" fontId="2" fillId="3" borderId="3" xfId="0" applyNumberFormat="1" applyFont="1" applyFill="1" applyBorder="1" applyAlignment="1">
      <alignment vertical="center"/>
    </xf>
    <xf numFmtId="182" fontId="2" fillId="3" borderId="3" xfId="0" applyNumberFormat="1" applyFont="1" applyFill="1" applyBorder="1" applyAlignment="1">
      <alignment vertical="center"/>
    </xf>
    <xf numFmtId="188" fontId="2" fillId="3" borderId="3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Continuous" vertical="center" wrapText="1"/>
    </xf>
    <xf numFmtId="190" fontId="6" fillId="2" borderId="4" xfId="0" applyNumberFormat="1" applyFont="1" applyFill="1" applyBorder="1" applyAlignment="1">
      <alignment vertical="center"/>
    </xf>
    <xf numFmtId="190" fontId="2" fillId="3" borderId="5" xfId="0" applyNumberFormat="1" applyFont="1" applyFill="1" applyBorder="1" applyAlignment="1">
      <alignment vertical="center"/>
    </xf>
    <xf numFmtId="190" fontId="2" fillId="3" borderId="6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/>
    <xf numFmtId="0" fontId="2" fillId="0" borderId="0" xfId="0" applyNumberFormat="1" applyFont="1" applyAlignment="1"/>
    <xf numFmtId="0" fontId="0" fillId="0" borderId="0" xfId="0" applyNumberFormat="1" applyAlignment="1"/>
    <xf numFmtId="0" fontId="2" fillId="0" borderId="0" xfId="0" applyFont="1"/>
    <xf numFmtId="0" fontId="3" fillId="0" borderId="0" xfId="0" applyNumberFormat="1" applyFont="1" applyBorder="1" applyAlignment="1"/>
    <xf numFmtId="0" fontId="3" fillId="0" borderId="7" xfId="0" applyNumberFormat="1" applyFont="1" applyBorder="1" applyAlignment="1"/>
    <xf numFmtId="191" fontId="3" fillId="0" borderId="8" xfId="0" applyNumberFormat="1" applyFont="1" applyBorder="1" applyAlignment="1"/>
    <xf numFmtId="0" fontId="3" fillId="0" borderId="9" xfId="0" applyNumberFormat="1" applyFont="1" applyBorder="1" applyAlignment="1">
      <alignment vertical="top"/>
    </xf>
    <xf numFmtId="177" fontId="0" fillId="0" borderId="0" xfId="0" applyNumberFormat="1"/>
    <xf numFmtId="177" fontId="6" fillId="2" borderId="1" xfId="0" applyNumberFormat="1" applyFont="1" applyFill="1" applyBorder="1" applyAlignment="1">
      <alignment vertical="center"/>
    </xf>
    <xf numFmtId="177" fontId="4" fillId="3" borderId="2" xfId="0" applyNumberFormat="1" applyFont="1" applyFill="1" applyBorder="1" applyAlignment="1">
      <alignment horizontal="center" vertical="center" wrapText="1"/>
    </xf>
    <xf numFmtId="177" fontId="2" fillId="3" borderId="3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/>
    <xf numFmtId="177" fontId="3" fillId="0" borderId="7" xfId="0" applyNumberFormat="1" applyFont="1" applyBorder="1" applyAlignment="1"/>
    <xf numFmtId="177" fontId="2" fillId="0" borderId="0" xfId="0" applyNumberFormat="1" applyFont="1"/>
    <xf numFmtId="177" fontId="2" fillId="0" borderId="0" xfId="0" applyNumberFormat="1" applyFont="1" applyBorder="1" applyAlignment="1"/>
    <xf numFmtId="177" fontId="2" fillId="0" borderId="7" xfId="0" applyNumberFormat="1" applyFont="1" applyBorder="1" applyAlignment="1">
      <alignment vertical="top"/>
    </xf>
    <xf numFmtId="188" fontId="2" fillId="0" borderId="0" xfId="0" applyNumberFormat="1" applyFont="1" applyBorder="1" applyAlignment="1"/>
    <xf numFmtId="180" fontId="2" fillId="3" borderId="6" xfId="0" applyNumberFormat="1" applyFont="1" applyFill="1" applyBorder="1" applyAlignment="1">
      <alignment vertical="center"/>
    </xf>
    <xf numFmtId="177" fontId="2" fillId="3" borderId="6" xfId="0" applyNumberFormat="1" applyFont="1" applyFill="1" applyBorder="1" applyAlignment="1">
      <alignment vertical="center"/>
    </xf>
    <xf numFmtId="182" fontId="2" fillId="3" borderId="6" xfId="0" applyNumberFormat="1" applyFont="1" applyFill="1" applyBorder="1" applyAlignment="1">
      <alignment vertical="center"/>
    </xf>
    <xf numFmtId="188" fontId="2" fillId="3" borderId="6" xfId="0" applyNumberFormat="1" applyFont="1" applyFill="1" applyBorder="1" applyAlignment="1">
      <alignment vertical="center"/>
    </xf>
    <xf numFmtId="183" fontId="2" fillId="3" borderId="6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77" fontId="2" fillId="3" borderId="2" xfId="0" applyNumberFormat="1" applyFont="1" applyFill="1" applyBorder="1" applyAlignment="1">
      <alignment vertical="center"/>
    </xf>
    <xf numFmtId="183" fontId="2" fillId="3" borderId="2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vertical="top"/>
    </xf>
    <xf numFmtId="1" fontId="4" fillId="3" borderId="10" xfId="0" applyNumberFormat="1" applyFont="1" applyFill="1" applyBorder="1" applyAlignment="1">
      <alignment horizontal="centerContinuous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vertical="center"/>
    </xf>
    <xf numFmtId="1" fontId="2" fillId="0" borderId="0" xfId="0" applyNumberFormat="1" applyFont="1"/>
    <xf numFmtId="1" fontId="0" fillId="0" borderId="0" xfId="0" applyNumberFormat="1"/>
    <xf numFmtId="177" fontId="4" fillId="3" borderId="10" xfId="0" applyNumberFormat="1" applyFont="1" applyFill="1" applyBorder="1" applyAlignment="1">
      <alignment horizontal="centerContinuous" vertical="center" wrapText="1"/>
    </xf>
    <xf numFmtId="1" fontId="6" fillId="2" borderId="10" xfId="0" applyNumberFormat="1" applyFont="1" applyFill="1" applyBorder="1" applyAlignment="1">
      <alignment vertical="center"/>
    </xf>
    <xf numFmtId="1" fontId="2" fillId="3" borderId="11" xfId="0" applyNumberFormat="1" applyFont="1" applyFill="1" applyBorder="1" applyAlignment="1">
      <alignment vertical="center"/>
    </xf>
    <xf numFmtId="1" fontId="2" fillId="0" borderId="12" xfId="0" applyNumberFormat="1" applyFont="1" applyBorder="1" applyAlignment="1"/>
    <xf numFmtId="1" fontId="2" fillId="0" borderId="2" xfId="0" applyNumberFormat="1" applyFont="1" applyBorder="1" applyAlignment="1">
      <alignment vertical="top"/>
    </xf>
    <xf numFmtId="0" fontId="0" fillId="0" borderId="12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177" fontId="4" fillId="3" borderId="4" xfId="0" applyNumberFormat="1" applyFont="1" applyFill="1" applyBorder="1" applyAlignment="1">
      <alignment horizontal="centerContinuous" vertical="center" wrapText="1"/>
    </xf>
    <xf numFmtId="0" fontId="4" fillId="3" borderId="10" xfId="0" applyFont="1" applyFill="1" applyBorder="1" applyAlignment="1">
      <alignment horizontal="centerContinuous" vertical="center" wrapText="1"/>
    </xf>
    <xf numFmtId="0" fontId="4" fillId="3" borderId="4" xfId="0" applyFont="1" applyFill="1" applyBorder="1" applyAlignment="1">
      <alignment vertical="center" wrapText="1"/>
    </xf>
    <xf numFmtId="190" fontId="2" fillId="3" borderId="13" xfId="0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 wrapText="1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horizontal="right" vertical="center"/>
    </xf>
    <xf numFmtId="177" fontId="2" fillId="3" borderId="6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 vertical="top"/>
    </xf>
    <xf numFmtId="177" fontId="2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1062245272206E-2"/>
          <c:y val="4.1237182595680634E-2"/>
          <c:w val="0.88537083653085602"/>
          <c:h val="0.508591918680061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'c607_03'!$E$3</c:f>
              <c:strCache>
                <c:ptCount val="1"/>
                <c:pt idx="0">
                  <c:v>Blockbebauung der Gründerzeit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'c607_03'!$D$4:$D$27</c:f>
              <c:strCache>
                <c:ptCount val="24"/>
                <c:pt idx="0">
                  <c:v>Stadtteil  2)</c:v>
                </c:pt>
                <c:pt idx="1">
                  <c:v>Mitte</c:v>
                </c:pt>
                <c:pt idx="2">
                  <c:v>Tiergarten</c:v>
                </c:pt>
                <c:pt idx="3">
                  <c:v>Wedding</c:v>
                </c:pt>
                <c:pt idx="4">
                  <c:v>Prenzlauer Berg</c:v>
                </c:pt>
                <c:pt idx="5">
                  <c:v>Friedrichshain</c:v>
                </c:pt>
                <c:pt idx="6">
                  <c:v>Kreuzberg</c:v>
                </c:pt>
                <c:pt idx="7">
                  <c:v>Charlottenburg</c:v>
                </c:pt>
                <c:pt idx="8">
                  <c:v>Spandau</c:v>
                </c:pt>
                <c:pt idx="9">
                  <c:v>Wilmersdorf</c:v>
                </c:pt>
                <c:pt idx="10">
                  <c:v>Zehlendorf</c:v>
                </c:pt>
                <c:pt idx="11">
                  <c:v>Schöneberg</c:v>
                </c:pt>
                <c:pt idx="12">
                  <c:v>Steglitz</c:v>
                </c:pt>
                <c:pt idx="13">
                  <c:v>Tempelhof</c:v>
                </c:pt>
                <c:pt idx="14">
                  <c:v>Neukölln</c:v>
                </c:pt>
                <c:pt idx="15">
                  <c:v>Treptow</c:v>
                </c:pt>
                <c:pt idx="16">
                  <c:v>Köpenick</c:v>
                </c:pt>
                <c:pt idx="17">
                  <c:v>Lichtenberg</c:v>
                </c:pt>
                <c:pt idx="18">
                  <c:v>Weißensee</c:v>
                </c:pt>
                <c:pt idx="19">
                  <c:v>Pankow</c:v>
                </c:pt>
                <c:pt idx="20">
                  <c:v>Reinickendorf</c:v>
                </c:pt>
                <c:pt idx="21">
                  <c:v>Marzahn</c:v>
                </c:pt>
                <c:pt idx="22">
                  <c:v>Hohenschönhausen</c:v>
                </c:pt>
                <c:pt idx="23">
                  <c:v>Hellersdorf</c:v>
                </c:pt>
              </c:strCache>
            </c:strRef>
          </c:cat>
          <c:val>
            <c:numRef>
              <c:f>'c607_03'!$E$4:$E$27</c:f>
              <c:numCache>
                <c:formatCode>0.0</c:formatCode>
                <c:ptCount val="24"/>
                <c:pt idx="0">
                  <c:v>0</c:v>
                </c:pt>
                <c:pt idx="1">
                  <c:v>172.67231471211946</c:v>
                </c:pt>
                <c:pt idx="2">
                  <c:v>241.09008893253417</c:v>
                </c:pt>
                <c:pt idx="3">
                  <c:v>270.04301799740432</c:v>
                </c:pt>
                <c:pt idx="4">
                  <c:v>253.80268332692975</c:v>
                </c:pt>
                <c:pt idx="5">
                  <c:v>198.13170653299781</c:v>
                </c:pt>
                <c:pt idx="6">
                  <c:v>335.04610717741537</c:v>
                </c:pt>
                <c:pt idx="7">
                  <c:v>334.22863965268556</c:v>
                </c:pt>
                <c:pt idx="8">
                  <c:v>144.43434468485265</c:v>
                </c:pt>
                <c:pt idx="9">
                  <c:v>262.13653786711325</c:v>
                </c:pt>
                <c:pt idx="10">
                  <c:v>13.001932810518531</c:v>
                </c:pt>
                <c:pt idx="11">
                  <c:v>351.53625162358463</c:v>
                </c:pt>
                <c:pt idx="12">
                  <c:v>208.15199501345205</c:v>
                </c:pt>
                <c:pt idx="13">
                  <c:v>120.43164237508368</c:v>
                </c:pt>
                <c:pt idx="14">
                  <c:v>296.65061537751649</c:v>
                </c:pt>
                <c:pt idx="15">
                  <c:v>78.557652042339868</c:v>
                </c:pt>
                <c:pt idx="16">
                  <c:v>154.77579572426302</c:v>
                </c:pt>
                <c:pt idx="17">
                  <c:v>99.10736559591129</c:v>
                </c:pt>
                <c:pt idx="18">
                  <c:v>90.876184708918544</c:v>
                </c:pt>
                <c:pt idx="19">
                  <c:v>202.28265366386424</c:v>
                </c:pt>
                <c:pt idx="20">
                  <c:v>169.22851626567524</c:v>
                </c:pt>
                <c:pt idx="21">
                  <c:v>0</c:v>
                </c:pt>
                <c:pt idx="22">
                  <c:v>17.119503006252817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9-49BC-A41D-D6B93978EB68}"/>
            </c:ext>
          </c:extLst>
        </c:ser>
        <c:ser>
          <c:idx val="1"/>
          <c:order val="1"/>
          <c:tx>
            <c:strRef>
              <c:f>'c607_03'!$G$3</c:f>
              <c:strCache>
                <c:ptCount val="1"/>
                <c:pt idx="0">
                  <c:v>Zeilenbebauung der 20er und 30er Jahre </c:v>
                </c:pt>
              </c:strCache>
            </c:strRef>
          </c:tx>
          <c:invertIfNegative val="0"/>
          <c:cat>
            <c:strRef>
              <c:f>'c607_03'!$D$4:$D$27</c:f>
              <c:strCache>
                <c:ptCount val="24"/>
                <c:pt idx="0">
                  <c:v>Stadtteil  2)</c:v>
                </c:pt>
                <c:pt idx="1">
                  <c:v>Mitte</c:v>
                </c:pt>
                <c:pt idx="2">
                  <c:v>Tiergarten</c:v>
                </c:pt>
                <c:pt idx="3">
                  <c:v>Wedding</c:v>
                </c:pt>
                <c:pt idx="4">
                  <c:v>Prenzlauer Berg</c:v>
                </c:pt>
                <c:pt idx="5">
                  <c:v>Friedrichshain</c:v>
                </c:pt>
                <c:pt idx="6">
                  <c:v>Kreuzberg</c:v>
                </c:pt>
                <c:pt idx="7">
                  <c:v>Charlottenburg</c:v>
                </c:pt>
                <c:pt idx="8">
                  <c:v>Spandau</c:v>
                </c:pt>
                <c:pt idx="9">
                  <c:v>Wilmersdorf</c:v>
                </c:pt>
                <c:pt idx="10">
                  <c:v>Zehlendorf</c:v>
                </c:pt>
                <c:pt idx="11">
                  <c:v>Schöneberg</c:v>
                </c:pt>
                <c:pt idx="12">
                  <c:v>Steglitz</c:v>
                </c:pt>
                <c:pt idx="13">
                  <c:v>Tempelhof</c:v>
                </c:pt>
                <c:pt idx="14">
                  <c:v>Neukölln</c:v>
                </c:pt>
                <c:pt idx="15">
                  <c:v>Treptow</c:v>
                </c:pt>
                <c:pt idx="16">
                  <c:v>Köpenick</c:v>
                </c:pt>
                <c:pt idx="17">
                  <c:v>Lichtenberg</c:v>
                </c:pt>
                <c:pt idx="18">
                  <c:v>Weißensee</c:v>
                </c:pt>
                <c:pt idx="19">
                  <c:v>Pankow</c:v>
                </c:pt>
                <c:pt idx="20">
                  <c:v>Reinickendorf</c:v>
                </c:pt>
                <c:pt idx="21">
                  <c:v>Marzahn</c:v>
                </c:pt>
                <c:pt idx="22">
                  <c:v>Hohenschönhausen</c:v>
                </c:pt>
                <c:pt idx="23">
                  <c:v>Hellersdorf</c:v>
                </c:pt>
              </c:strCache>
            </c:strRef>
          </c:cat>
          <c:val>
            <c:numRef>
              <c:f>'c607_03'!$G$4:$G$27</c:f>
            </c:numRef>
          </c:val>
          <c:extLst>
            <c:ext xmlns:c16="http://schemas.microsoft.com/office/drawing/2014/chart" uri="{C3380CC4-5D6E-409C-BE32-E72D297353CC}">
              <c16:uniqueId val="{00000001-37A9-49BC-A41D-D6B93978EB68}"/>
            </c:ext>
          </c:extLst>
        </c:ser>
        <c:ser>
          <c:idx val="2"/>
          <c:order val="2"/>
          <c:tx>
            <c:strRef>
              <c:f>'c607_03'!$H$3</c:f>
              <c:strCache>
                <c:ptCount val="1"/>
                <c:pt idx="0">
                  <c:v>Zeilenbebauung der 20er, 30er, 50er Jahre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'c607_03'!$D$4:$D$27</c:f>
              <c:strCache>
                <c:ptCount val="24"/>
                <c:pt idx="0">
                  <c:v>Stadtteil  2)</c:v>
                </c:pt>
                <c:pt idx="1">
                  <c:v>Mitte</c:v>
                </c:pt>
                <c:pt idx="2">
                  <c:v>Tiergarten</c:v>
                </c:pt>
                <c:pt idx="3">
                  <c:v>Wedding</c:v>
                </c:pt>
                <c:pt idx="4">
                  <c:v>Prenzlauer Berg</c:v>
                </c:pt>
                <c:pt idx="5">
                  <c:v>Friedrichshain</c:v>
                </c:pt>
                <c:pt idx="6">
                  <c:v>Kreuzberg</c:v>
                </c:pt>
                <c:pt idx="7">
                  <c:v>Charlottenburg</c:v>
                </c:pt>
                <c:pt idx="8">
                  <c:v>Spandau</c:v>
                </c:pt>
                <c:pt idx="9">
                  <c:v>Wilmersdorf</c:v>
                </c:pt>
                <c:pt idx="10">
                  <c:v>Zehlendorf</c:v>
                </c:pt>
                <c:pt idx="11">
                  <c:v>Schöneberg</c:v>
                </c:pt>
                <c:pt idx="12">
                  <c:v>Steglitz</c:v>
                </c:pt>
                <c:pt idx="13">
                  <c:v>Tempelhof</c:v>
                </c:pt>
                <c:pt idx="14">
                  <c:v>Neukölln</c:v>
                </c:pt>
                <c:pt idx="15">
                  <c:v>Treptow</c:v>
                </c:pt>
                <c:pt idx="16">
                  <c:v>Köpenick</c:v>
                </c:pt>
                <c:pt idx="17">
                  <c:v>Lichtenberg</c:v>
                </c:pt>
                <c:pt idx="18">
                  <c:v>Weißensee</c:v>
                </c:pt>
                <c:pt idx="19">
                  <c:v>Pankow</c:v>
                </c:pt>
                <c:pt idx="20">
                  <c:v>Reinickendorf</c:v>
                </c:pt>
                <c:pt idx="21">
                  <c:v>Marzahn</c:v>
                </c:pt>
                <c:pt idx="22">
                  <c:v>Hohenschönhausen</c:v>
                </c:pt>
                <c:pt idx="23">
                  <c:v>Hellersdorf</c:v>
                </c:pt>
              </c:strCache>
            </c:strRef>
          </c:cat>
          <c:val>
            <c:numRef>
              <c:f>'c607_03'!$H$4:$H$27</c:f>
              <c:numCache>
                <c:formatCode>0.0</c:formatCode>
                <c:ptCount val="24"/>
                <c:pt idx="0">
                  <c:v>0</c:v>
                </c:pt>
                <c:pt idx="1">
                  <c:v>41.104172068402896</c:v>
                </c:pt>
                <c:pt idx="2">
                  <c:v>23.141715919150244</c:v>
                </c:pt>
                <c:pt idx="3">
                  <c:v>259.55561288784219</c:v>
                </c:pt>
                <c:pt idx="4">
                  <c:v>119.54519144418396</c:v>
                </c:pt>
                <c:pt idx="5">
                  <c:v>30.810639737567627</c:v>
                </c:pt>
                <c:pt idx="6">
                  <c:v>43.293394875369444</c:v>
                </c:pt>
                <c:pt idx="7">
                  <c:v>212.30989907044926</c:v>
                </c:pt>
                <c:pt idx="8">
                  <c:v>464.56481652613638</c:v>
                </c:pt>
                <c:pt idx="9">
                  <c:v>134.51342958197046</c:v>
                </c:pt>
                <c:pt idx="10">
                  <c:v>270.98089732139573</c:v>
                </c:pt>
                <c:pt idx="11">
                  <c:v>63.615979480388269</c:v>
                </c:pt>
                <c:pt idx="12">
                  <c:v>318.95775954877803</c:v>
                </c:pt>
                <c:pt idx="13">
                  <c:v>412.49905337382404</c:v>
                </c:pt>
                <c:pt idx="14">
                  <c:v>441.48483365335835</c:v>
                </c:pt>
                <c:pt idx="15">
                  <c:v>294.48607836991687</c:v>
                </c:pt>
                <c:pt idx="16">
                  <c:v>197.2354450576012</c:v>
                </c:pt>
                <c:pt idx="17">
                  <c:v>218.62894456644193</c:v>
                </c:pt>
                <c:pt idx="18">
                  <c:v>103.1621360458853</c:v>
                </c:pt>
                <c:pt idx="19">
                  <c:v>162.27007846714895</c:v>
                </c:pt>
                <c:pt idx="20">
                  <c:v>481.76225256257868</c:v>
                </c:pt>
                <c:pt idx="21">
                  <c:v>3.9711698595046996</c:v>
                </c:pt>
                <c:pt idx="22">
                  <c:v>47.566004114146793</c:v>
                </c:pt>
                <c:pt idx="23">
                  <c:v>0.52241898459494118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9-49BC-A41D-D6B93978EB68}"/>
            </c:ext>
          </c:extLst>
        </c:ser>
        <c:ser>
          <c:idx val="3"/>
          <c:order val="3"/>
          <c:tx>
            <c:strRef>
              <c:f>'c607_03'!$J$3</c:f>
              <c:strCache>
                <c:ptCount val="1"/>
                <c:pt idx="0">
                  <c:v>hohe Bebauung der Nachkriegszeit</c:v>
                </c:pt>
              </c:strCache>
            </c:strRef>
          </c:tx>
          <c:invertIfNegative val="0"/>
          <c:cat>
            <c:strRef>
              <c:f>'c607_03'!$D$4:$D$27</c:f>
              <c:strCache>
                <c:ptCount val="24"/>
                <c:pt idx="0">
                  <c:v>Stadtteil  2)</c:v>
                </c:pt>
                <c:pt idx="1">
                  <c:v>Mitte</c:v>
                </c:pt>
                <c:pt idx="2">
                  <c:v>Tiergarten</c:v>
                </c:pt>
                <c:pt idx="3">
                  <c:v>Wedding</c:v>
                </c:pt>
                <c:pt idx="4">
                  <c:v>Prenzlauer Berg</c:v>
                </c:pt>
                <c:pt idx="5">
                  <c:v>Friedrichshain</c:v>
                </c:pt>
                <c:pt idx="6">
                  <c:v>Kreuzberg</c:v>
                </c:pt>
                <c:pt idx="7">
                  <c:v>Charlottenburg</c:v>
                </c:pt>
                <c:pt idx="8">
                  <c:v>Spandau</c:v>
                </c:pt>
                <c:pt idx="9">
                  <c:v>Wilmersdorf</c:v>
                </c:pt>
                <c:pt idx="10">
                  <c:v>Zehlendorf</c:v>
                </c:pt>
                <c:pt idx="11">
                  <c:v>Schöneberg</c:v>
                </c:pt>
                <c:pt idx="12">
                  <c:v>Steglitz</c:v>
                </c:pt>
                <c:pt idx="13">
                  <c:v>Tempelhof</c:v>
                </c:pt>
                <c:pt idx="14">
                  <c:v>Neukölln</c:v>
                </c:pt>
                <c:pt idx="15">
                  <c:v>Treptow</c:v>
                </c:pt>
                <c:pt idx="16">
                  <c:v>Köpenick</c:v>
                </c:pt>
                <c:pt idx="17">
                  <c:v>Lichtenberg</c:v>
                </c:pt>
                <c:pt idx="18">
                  <c:v>Weißensee</c:v>
                </c:pt>
                <c:pt idx="19">
                  <c:v>Pankow</c:v>
                </c:pt>
                <c:pt idx="20">
                  <c:v>Reinickendorf</c:v>
                </c:pt>
                <c:pt idx="21">
                  <c:v>Marzahn</c:v>
                </c:pt>
                <c:pt idx="22">
                  <c:v>Hohenschönhausen</c:v>
                </c:pt>
                <c:pt idx="23">
                  <c:v>Hellersdorf</c:v>
                </c:pt>
              </c:strCache>
            </c:strRef>
          </c:cat>
          <c:val>
            <c:numRef>
              <c:f>'c607_03'!$J$4:$J$27</c:f>
            </c:numRef>
          </c:val>
          <c:extLst>
            <c:ext xmlns:c16="http://schemas.microsoft.com/office/drawing/2014/chart" uri="{C3380CC4-5D6E-409C-BE32-E72D297353CC}">
              <c16:uniqueId val="{00000003-37A9-49BC-A41D-D6B93978EB68}"/>
            </c:ext>
          </c:extLst>
        </c:ser>
        <c:ser>
          <c:idx val="4"/>
          <c:order val="4"/>
          <c:tx>
            <c:strRef>
              <c:f>'c607_03'!$K$3</c:f>
              <c:strCache>
                <c:ptCount val="1"/>
                <c:pt idx="0">
                  <c:v>hohe Bebauung der Nachkriegszeit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'c607_03'!$D$4:$D$27</c:f>
              <c:strCache>
                <c:ptCount val="24"/>
                <c:pt idx="0">
                  <c:v>Stadtteil  2)</c:v>
                </c:pt>
                <c:pt idx="1">
                  <c:v>Mitte</c:v>
                </c:pt>
                <c:pt idx="2">
                  <c:v>Tiergarten</c:v>
                </c:pt>
                <c:pt idx="3">
                  <c:v>Wedding</c:v>
                </c:pt>
                <c:pt idx="4">
                  <c:v>Prenzlauer Berg</c:v>
                </c:pt>
                <c:pt idx="5">
                  <c:v>Friedrichshain</c:v>
                </c:pt>
                <c:pt idx="6">
                  <c:v>Kreuzberg</c:v>
                </c:pt>
                <c:pt idx="7">
                  <c:v>Charlottenburg</c:v>
                </c:pt>
                <c:pt idx="8">
                  <c:v>Spandau</c:v>
                </c:pt>
                <c:pt idx="9">
                  <c:v>Wilmersdorf</c:v>
                </c:pt>
                <c:pt idx="10">
                  <c:v>Zehlendorf</c:v>
                </c:pt>
                <c:pt idx="11">
                  <c:v>Schöneberg</c:v>
                </c:pt>
                <c:pt idx="12">
                  <c:v>Steglitz</c:v>
                </c:pt>
                <c:pt idx="13">
                  <c:v>Tempelhof</c:v>
                </c:pt>
                <c:pt idx="14">
                  <c:v>Neukölln</c:v>
                </c:pt>
                <c:pt idx="15">
                  <c:v>Treptow</c:v>
                </c:pt>
                <c:pt idx="16">
                  <c:v>Köpenick</c:v>
                </c:pt>
                <c:pt idx="17">
                  <c:v>Lichtenberg</c:v>
                </c:pt>
                <c:pt idx="18">
                  <c:v>Weißensee</c:v>
                </c:pt>
                <c:pt idx="19">
                  <c:v>Pankow</c:v>
                </c:pt>
                <c:pt idx="20">
                  <c:v>Reinickendorf</c:v>
                </c:pt>
                <c:pt idx="21">
                  <c:v>Marzahn</c:v>
                </c:pt>
                <c:pt idx="22">
                  <c:v>Hohenschönhausen</c:v>
                </c:pt>
                <c:pt idx="23">
                  <c:v>Hellersdorf</c:v>
                </c:pt>
              </c:strCache>
            </c:strRef>
          </c:cat>
          <c:val>
            <c:numRef>
              <c:f>'c607_03'!$K$4:$K$27</c:f>
              <c:numCache>
                <c:formatCode>0.0</c:formatCode>
                <c:ptCount val="24"/>
                <c:pt idx="0" formatCode="General">
                  <c:v>0</c:v>
                </c:pt>
                <c:pt idx="1">
                  <c:v>65.95443191261441</c:v>
                </c:pt>
                <c:pt idx="2">
                  <c:v>20.270349926100469</c:v>
                </c:pt>
                <c:pt idx="3">
                  <c:v>2.6786562368169173</c:v>
                </c:pt>
                <c:pt idx="4">
                  <c:v>28.636807434618131</c:v>
                </c:pt>
                <c:pt idx="5">
                  <c:v>64.786259924991285</c:v>
                </c:pt>
                <c:pt idx="6">
                  <c:v>30.498787104774017</c:v>
                </c:pt>
                <c:pt idx="7">
                  <c:v>23.038906710417972</c:v>
                </c:pt>
                <c:pt idx="8">
                  <c:v>210.39331252529993</c:v>
                </c:pt>
                <c:pt idx="9">
                  <c:v>60.633746913372995</c:v>
                </c:pt>
                <c:pt idx="10">
                  <c:v>9.8276269377688763</c:v>
                </c:pt>
                <c:pt idx="11">
                  <c:v>27.518946360766822</c:v>
                </c:pt>
                <c:pt idx="12">
                  <c:v>37.199141594696655</c:v>
                </c:pt>
                <c:pt idx="13">
                  <c:v>136.71887481373943</c:v>
                </c:pt>
                <c:pt idx="14">
                  <c:v>201.46790797885782</c:v>
                </c:pt>
                <c:pt idx="15">
                  <c:v>88.53401547619373</c:v>
                </c:pt>
                <c:pt idx="16">
                  <c:v>86.546038418036773</c:v>
                </c:pt>
                <c:pt idx="17">
                  <c:v>272.77860854290424</c:v>
                </c:pt>
                <c:pt idx="18">
                  <c:v>63.73731560857204</c:v>
                </c:pt>
                <c:pt idx="19">
                  <c:v>132.77070401025986</c:v>
                </c:pt>
                <c:pt idx="20">
                  <c:v>198.99973384354928</c:v>
                </c:pt>
                <c:pt idx="21">
                  <c:v>394.47631703783662</c:v>
                </c:pt>
                <c:pt idx="22">
                  <c:v>241.20514907469632</c:v>
                </c:pt>
                <c:pt idx="23">
                  <c:v>279.50487611655137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9-49BC-A41D-D6B93978EB68}"/>
            </c:ext>
          </c:extLst>
        </c:ser>
        <c:ser>
          <c:idx val="5"/>
          <c:order val="5"/>
          <c:tx>
            <c:strRef>
              <c:f>'c607_03'!$L$3</c:f>
              <c:strCache>
                <c:ptCount val="1"/>
              </c:strCache>
            </c:strRef>
          </c:tx>
          <c:invertIfNegative val="0"/>
          <c:cat>
            <c:strRef>
              <c:f>'c607_03'!$D$4:$D$27</c:f>
              <c:strCache>
                <c:ptCount val="24"/>
                <c:pt idx="0">
                  <c:v>Stadtteil  2)</c:v>
                </c:pt>
                <c:pt idx="1">
                  <c:v>Mitte</c:v>
                </c:pt>
                <c:pt idx="2">
                  <c:v>Tiergarten</c:v>
                </c:pt>
                <c:pt idx="3">
                  <c:v>Wedding</c:v>
                </c:pt>
                <c:pt idx="4">
                  <c:v>Prenzlauer Berg</c:v>
                </c:pt>
                <c:pt idx="5">
                  <c:v>Friedrichshain</c:v>
                </c:pt>
                <c:pt idx="6">
                  <c:v>Kreuzberg</c:v>
                </c:pt>
                <c:pt idx="7">
                  <c:v>Charlottenburg</c:v>
                </c:pt>
                <c:pt idx="8">
                  <c:v>Spandau</c:v>
                </c:pt>
                <c:pt idx="9">
                  <c:v>Wilmersdorf</c:v>
                </c:pt>
                <c:pt idx="10">
                  <c:v>Zehlendorf</c:v>
                </c:pt>
                <c:pt idx="11">
                  <c:v>Schöneberg</c:v>
                </c:pt>
                <c:pt idx="12">
                  <c:v>Steglitz</c:v>
                </c:pt>
                <c:pt idx="13">
                  <c:v>Tempelhof</c:v>
                </c:pt>
                <c:pt idx="14">
                  <c:v>Neukölln</c:v>
                </c:pt>
                <c:pt idx="15">
                  <c:v>Treptow</c:v>
                </c:pt>
                <c:pt idx="16">
                  <c:v>Köpenick</c:v>
                </c:pt>
                <c:pt idx="17">
                  <c:v>Lichtenberg</c:v>
                </c:pt>
                <c:pt idx="18">
                  <c:v>Weißensee</c:v>
                </c:pt>
                <c:pt idx="19">
                  <c:v>Pankow</c:v>
                </c:pt>
                <c:pt idx="20">
                  <c:v>Reinickendorf</c:v>
                </c:pt>
                <c:pt idx="21">
                  <c:v>Marzahn</c:v>
                </c:pt>
                <c:pt idx="22">
                  <c:v>Hohenschönhausen</c:v>
                </c:pt>
                <c:pt idx="23">
                  <c:v>Hellersdorf</c:v>
                </c:pt>
              </c:strCache>
            </c:strRef>
          </c:cat>
          <c:val>
            <c:numRef>
              <c:f>'c607_03'!$L$4:$L$27</c:f>
            </c:numRef>
          </c:val>
          <c:extLst>
            <c:ext xmlns:c16="http://schemas.microsoft.com/office/drawing/2014/chart" uri="{C3380CC4-5D6E-409C-BE32-E72D297353CC}">
              <c16:uniqueId val="{00000005-37A9-49BC-A41D-D6B93978EB68}"/>
            </c:ext>
          </c:extLst>
        </c:ser>
        <c:ser>
          <c:idx val="7"/>
          <c:order val="6"/>
          <c:tx>
            <c:strRef>
              <c:f>'c607_03'!$N$3</c:f>
              <c:strCache>
                <c:ptCount val="1"/>
              </c:strCache>
            </c:strRef>
          </c:tx>
          <c:invertIfNegative val="0"/>
          <c:cat>
            <c:strRef>
              <c:f>'c607_03'!$D$4:$D$27</c:f>
              <c:strCache>
                <c:ptCount val="24"/>
                <c:pt idx="0">
                  <c:v>Stadtteil  2)</c:v>
                </c:pt>
                <c:pt idx="1">
                  <c:v>Mitte</c:v>
                </c:pt>
                <c:pt idx="2">
                  <c:v>Tiergarten</c:v>
                </c:pt>
                <c:pt idx="3">
                  <c:v>Wedding</c:v>
                </c:pt>
                <c:pt idx="4">
                  <c:v>Prenzlauer Berg</c:v>
                </c:pt>
                <c:pt idx="5">
                  <c:v>Friedrichshain</c:v>
                </c:pt>
                <c:pt idx="6">
                  <c:v>Kreuzberg</c:v>
                </c:pt>
                <c:pt idx="7">
                  <c:v>Charlottenburg</c:v>
                </c:pt>
                <c:pt idx="8">
                  <c:v>Spandau</c:v>
                </c:pt>
                <c:pt idx="9">
                  <c:v>Wilmersdorf</c:v>
                </c:pt>
                <c:pt idx="10">
                  <c:v>Zehlendorf</c:v>
                </c:pt>
                <c:pt idx="11">
                  <c:v>Schöneberg</c:v>
                </c:pt>
                <c:pt idx="12">
                  <c:v>Steglitz</c:v>
                </c:pt>
                <c:pt idx="13">
                  <c:v>Tempelhof</c:v>
                </c:pt>
                <c:pt idx="14">
                  <c:v>Neukölln</c:v>
                </c:pt>
                <c:pt idx="15">
                  <c:v>Treptow</c:v>
                </c:pt>
                <c:pt idx="16">
                  <c:v>Köpenick</c:v>
                </c:pt>
                <c:pt idx="17">
                  <c:v>Lichtenberg</c:v>
                </c:pt>
                <c:pt idx="18">
                  <c:v>Weißensee</c:v>
                </c:pt>
                <c:pt idx="19">
                  <c:v>Pankow</c:v>
                </c:pt>
                <c:pt idx="20">
                  <c:v>Reinickendorf</c:v>
                </c:pt>
                <c:pt idx="21">
                  <c:v>Marzahn</c:v>
                </c:pt>
                <c:pt idx="22">
                  <c:v>Hohenschönhausen</c:v>
                </c:pt>
                <c:pt idx="23">
                  <c:v>Hellersdorf</c:v>
                </c:pt>
              </c:strCache>
            </c:strRef>
          </c:cat>
          <c:val>
            <c:numRef>
              <c:f>'c607_03'!$N$4:$N$27</c:f>
            </c:numRef>
          </c:val>
          <c:extLst>
            <c:ext xmlns:c16="http://schemas.microsoft.com/office/drawing/2014/chart" uri="{C3380CC4-5D6E-409C-BE32-E72D297353CC}">
              <c16:uniqueId val="{00000006-37A9-49BC-A41D-D6B93978EB68}"/>
            </c:ext>
          </c:extLst>
        </c:ser>
        <c:ser>
          <c:idx val="8"/>
          <c:order val="7"/>
          <c:tx>
            <c:strRef>
              <c:f>'c607_03'!$O$3</c:f>
              <c:strCache>
                <c:ptCount val="1"/>
                <c:pt idx="0">
                  <c:v>niedrige Bebauung mit Gartenstruktur </c:v>
                </c:pt>
              </c:strCache>
            </c:strRef>
          </c:tx>
          <c:invertIfNegative val="0"/>
          <c:cat>
            <c:strRef>
              <c:f>'c607_03'!$D$4:$D$27</c:f>
              <c:strCache>
                <c:ptCount val="24"/>
                <c:pt idx="0">
                  <c:v>Stadtteil  2)</c:v>
                </c:pt>
                <c:pt idx="1">
                  <c:v>Mitte</c:v>
                </c:pt>
                <c:pt idx="2">
                  <c:v>Tiergarten</c:v>
                </c:pt>
                <c:pt idx="3">
                  <c:v>Wedding</c:v>
                </c:pt>
                <c:pt idx="4">
                  <c:v>Prenzlauer Berg</c:v>
                </c:pt>
                <c:pt idx="5">
                  <c:v>Friedrichshain</c:v>
                </c:pt>
                <c:pt idx="6">
                  <c:v>Kreuzberg</c:v>
                </c:pt>
                <c:pt idx="7">
                  <c:v>Charlottenburg</c:v>
                </c:pt>
                <c:pt idx="8">
                  <c:v>Spandau</c:v>
                </c:pt>
                <c:pt idx="9">
                  <c:v>Wilmersdorf</c:v>
                </c:pt>
                <c:pt idx="10">
                  <c:v>Zehlendorf</c:v>
                </c:pt>
                <c:pt idx="11">
                  <c:v>Schöneberg</c:v>
                </c:pt>
                <c:pt idx="12">
                  <c:v>Steglitz</c:v>
                </c:pt>
                <c:pt idx="13">
                  <c:v>Tempelhof</c:v>
                </c:pt>
                <c:pt idx="14">
                  <c:v>Neukölln</c:v>
                </c:pt>
                <c:pt idx="15">
                  <c:v>Treptow</c:v>
                </c:pt>
                <c:pt idx="16">
                  <c:v>Köpenick</c:v>
                </c:pt>
                <c:pt idx="17">
                  <c:v>Lichtenberg</c:v>
                </c:pt>
                <c:pt idx="18">
                  <c:v>Weißensee</c:v>
                </c:pt>
                <c:pt idx="19">
                  <c:v>Pankow</c:v>
                </c:pt>
                <c:pt idx="20">
                  <c:v>Reinickendorf</c:v>
                </c:pt>
                <c:pt idx="21">
                  <c:v>Marzahn</c:v>
                </c:pt>
                <c:pt idx="22">
                  <c:v>Hohenschönhausen</c:v>
                </c:pt>
                <c:pt idx="23">
                  <c:v>Hellersdorf</c:v>
                </c:pt>
              </c:strCache>
            </c:strRef>
          </c:cat>
          <c:val>
            <c:numRef>
              <c:f>'c607_03'!$O$4:$O$27</c:f>
            </c:numRef>
          </c:val>
          <c:extLst>
            <c:ext xmlns:c16="http://schemas.microsoft.com/office/drawing/2014/chart" uri="{C3380CC4-5D6E-409C-BE32-E72D297353CC}">
              <c16:uniqueId val="{00000007-37A9-49BC-A41D-D6B93978EB68}"/>
            </c:ext>
          </c:extLst>
        </c:ser>
        <c:ser>
          <c:idx val="6"/>
          <c:order val="8"/>
          <c:tx>
            <c:strRef>
              <c:f>'c607_03'!$P$3</c:f>
              <c:strCache>
                <c:ptCount val="1"/>
                <c:pt idx="0">
                  <c:v>niedrige Bebauung mit Gartenstruktur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'c607_03'!$D$4:$D$27</c:f>
              <c:strCache>
                <c:ptCount val="24"/>
                <c:pt idx="0">
                  <c:v>Stadtteil  2)</c:v>
                </c:pt>
                <c:pt idx="1">
                  <c:v>Mitte</c:v>
                </c:pt>
                <c:pt idx="2">
                  <c:v>Tiergarten</c:v>
                </c:pt>
                <c:pt idx="3">
                  <c:v>Wedding</c:v>
                </c:pt>
                <c:pt idx="4">
                  <c:v>Prenzlauer Berg</c:v>
                </c:pt>
                <c:pt idx="5">
                  <c:v>Friedrichshain</c:v>
                </c:pt>
                <c:pt idx="6">
                  <c:v>Kreuzberg</c:v>
                </c:pt>
                <c:pt idx="7">
                  <c:v>Charlottenburg</c:v>
                </c:pt>
                <c:pt idx="8">
                  <c:v>Spandau</c:v>
                </c:pt>
                <c:pt idx="9">
                  <c:v>Wilmersdorf</c:v>
                </c:pt>
                <c:pt idx="10">
                  <c:v>Zehlendorf</c:v>
                </c:pt>
                <c:pt idx="11">
                  <c:v>Schöneberg</c:v>
                </c:pt>
                <c:pt idx="12">
                  <c:v>Steglitz</c:v>
                </c:pt>
                <c:pt idx="13">
                  <c:v>Tempelhof</c:v>
                </c:pt>
                <c:pt idx="14">
                  <c:v>Neukölln</c:v>
                </c:pt>
                <c:pt idx="15">
                  <c:v>Treptow</c:v>
                </c:pt>
                <c:pt idx="16">
                  <c:v>Köpenick</c:v>
                </c:pt>
                <c:pt idx="17">
                  <c:v>Lichtenberg</c:v>
                </c:pt>
                <c:pt idx="18">
                  <c:v>Weißensee</c:v>
                </c:pt>
                <c:pt idx="19">
                  <c:v>Pankow</c:v>
                </c:pt>
                <c:pt idx="20">
                  <c:v>Reinickendorf</c:v>
                </c:pt>
                <c:pt idx="21">
                  <c:v>Marzahn</c:v>
                </c:pt>
                <c:pt idx="22">
                  <c:v>Hohenschönhausen</c:v>
                </c:pt>
                <c:pt idx="23">
                  <c:v>Hellersdorf</c:v>
                </c:pt>
              </c:strCache>
            </c:strRef>
          </c:cat>
          <c:val>
            <c:numRef>
              <c:f>'c607_03'!$P$4:$P$27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0.69100029162751209</c:v>
                </c:pt>
                <c:pt idx="3">
                  <c:v>11.986826367475908</c:v>
                </c:pt>
                <c:pt idx="4">
                  <c:v>15.041429327933926</c:v>
                </c:pt>
                <c:pt idx="5">
                  <c:v>4.1075354364352767</c:v>
                </c:pt>
                <c:pt idx="6">
                  <c:v>0</c:v>
                </c:pt>
                <c:pt idx="7">
                  <c:v>242.89284527447597</c:v>
                </c:pt>
                <c:pt idx="8">
                  <c:v>1290.8718363655564</c:v>
                </c:pt>
                <c:pt idx="9">
                  <c:v>335.11110054165221</c:v>
                </c:pt>
                <c:pt idx="10">
                  <c:v>1341.1430308832403</c:v>
                </c:pt>
                <c:pt idx="11">
                  <c:v>0</c:v>
                </c:pt>
                <c:pt idx="12">
                  <c:v>1038.8149843127853</c:v>
                </c:pt>
                <c:pt idx="13">
                  <c:v>939.16181096114781</c:v>
                </c:pt>
                <c:pt idx="14">
                  <c:v>1012.9708966206174</c:v>
                </c:pt>
                <c:pt idx="15">
                  <c:v>829.81575017686544</c:v>
                </c:pt>
                <c:pt idx="16">
                  <c:v>1262.454496429559</c:v>
                </c:pt>
                <c:pt idx="17">
                  <c:v>115.43712561844613</c:v>
                </c:pt>
                <c:pt idx="18">
                  <c:v>702.77773094800614</c:v>
                </c:pt>
                <c:pt idx="19">
                  <c:v>717.95404296922084</c:v>
                </c:pt>
                <c:pt idx="20">
                  <c:v>1866.7193368540227</c:v>
                </c:pt>
                <c:pt idx="21">
                  <c:v>618.18670135162961</c:v>
                </c:pt>
                <c:pt idx="22">
                  <c:v>321.03649644830864</c:v>
                </c:pt>
                <c:pt idx="23">
                  <c:v>1263.6932244834859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9-49BC-A41D-D6B93978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282864"/>
        <c:axId val="1"/>
      </c:barChart>
      <c:catAx>
        <c:axId val="39828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282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34850959845989E-2"/>
          <c:y val="0.7336782070148179"/>
          <c:w val="0.4992465875497672"/>
          <c:h val="0.235395583983676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30</xdr:row>
      <xdr:rowOff>133350</xdr:rowOff>
    </xdr:from>
    <xdr:to>
      <xdr:col>12</xdr:col>
      <xdr:colOff>314325</xdr:colOff>
      <xdr:row>69</xdr:row>
      <xdr:rowOff>104775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96"/>
  <sheetViews>
    <sheetView showGridLines="0" tabSelected="1" topLeftCell="A28" workbookViewId="0"/>
  </sheetViews>
  <sheetFormatPr baseColWidth="10" defaultColWidth="7.42578125" defaultRowHeight="12.75" x14ac:dyDescent="0.2"/>
  <cols>
    <col min="1" max="1" width="3.7109375" customWidth="1"/>
    <col min="2" max="2" width="24.85546875" customWidth="1"/>
    <col min="3" max="3" width="10.5703125" hidden="1" customWidth="1"/>
    <col min="4" max="4" width="10.5703125" customWidth="1"/>
    <col min="5" max="6" width="10.5703125" style="34" customWidth="1"/>
    <col min="7" max="7" width="10.5703125" hidden="1" customWidth="1"/>
    <col min="8" max="9" width="10.5703125" style="34" customWidth="1"/>
    <col min="10" max="10" width="10.5703125" hidden="1" customWidth="1"/>
    <col min="11" max="11" width="10.5703125" customWidth="1"/>
    <col min="12" max="12" width="10.5703125" hidden="1" customWidth="1"/>
    <col min="13" max="13" width="10.5703125" style="34" customWidth="1"/>
    <col min="14" max="15" width="10.5703125" hidden="1" customWidth="1"/>
    <col min="16" max="16" width="10.5703125" style="78" customWidth="1"/>
    <col min="17" max="17" width="10.5703125" style="34" customWidth="1"/>
    <col min="18" max="20" width="10.5703125" hidden="1" customWidth="1"/>
    <col min="21" max="21" width="10.5703125" customWidth="1"/>
    <col min="22" max="22" width="10.5703125" style="58" customWidth="1"/>
    <col min="23" max="23" width="23" customWidth="1"/>
    <col min="24" max="24" width="24.7109375" customWidth="1"/>
    <col min="25" max="25" width="26.42578125" customWidth="1"/>
    <col min="26" max="26" width="26.85546875" customWidth="1"/>
  </cols>
  <sheetData>
    <row r="2" spans="2:33" s="4" customFormat="1" ht="20.100000000000001" customHeight="1" x14ac:dyDescent="0.2">
      <c r="B2" s="21" t="s">
        <v>50</v>
      </c>
      <c r="C2" s="11"/>
      <c r="D2" s="11"/>
      <c r="E2" s="35"/>
      <c r="F2" s="35"/>
      <c r="G2" s="11"/>
      <c r="H2" s="35"/>
      <c r="I2" s="35"/>
      <c r="J2" s="11"/>
      <c r="K2" s="11"/>
      <c r="L2" s="11"/>
      <c r="M2" s="35"/>
      <c r="N2" s="11"/>
      <c r="O2" s="11"/>
      <c r="P2" s="70"/>
      <c r="Q2" s="35"/>
      <c r="R2" s="11"/>
      <c r="S2" s="11"/>
      <c r="T2" s="11"/>
      <c r="U2" s="11"/>
      <c r="V2" s="60"/>
      <c r="W2" s="3"/>
      <c r="X2" s="3"/>
    </row>
    <row r="3" spans="2:33" s="7" customFormat="1" ht="39.950000000000003" customHeight="1" x14ac:dyDescent="0.2">
      <c r="B3" s="68"/>
      <c r="C3" s="20" t="s">
        <v>0</v>
      </c>
      <c r="D3" s="67"/>
      <c r="E3" s="66" t="s">
        <v>36</v>
      </c>
      <c r="F3" s="59"/>
      <c r="G3" s="20" t="s">
        <v>1</v>
      </c>
      <c r="H3" s="20" t="s">
        <v>49</v>
      </c>
      <c r="I3" s="59"/>
      <c r="J3" s="20" t="s">
        <v>2</v>
      </c>
      <c r="K3" s="20" t="s">
        <v>2</v>
      </c>
      <c r="L3" s="20"/>
      <c r="M3" s="59"/>
      <c r="N3" s="20"/>
      <c r="O3" s="20" t="s">
        <v>3</v>
      </c>
      <c r="P3" s="79" t="s">
        <v>3</v>
      </c>
      <c r="Q3" s="80"/>
      <c r="R3" s="20"/>
      <c r="S3" s="20"/>
      <c r="T3" s="20" t="s">
        <v>4</v>
      </c>
      <c r="U3" s="20" t="s">
        <v>4</v>
      </c>
      <c r="V3" s="53"/>
      <c r="W3" s="5"/>
      <c r="X3" s="5"/>
      <c r="Y3" s="6"/>
      <c r="Z3" s="6"/>
      <c r="AA3" s="6"/>
      <c r="AB3" s="6"/>
      <c r="AC3" s="6"/>
      <c r="AD3" s="6"/>
      <c r="AE3" s="6"/>
      <c r="AF3" s="6"/>
      <c r="AG3" s="6"/>
    </row>
    <row r="4" spans="2:33" s="10" customFormat="1" ht="20.100000000000001" customHeight="1" x14ac:dyDescent="0.2">
      <c r="B4" s="65" t="s">
        <v>37</v>
      </c>
      <c r="C4" s="12" t="s">
        <v>5</v>
      </c>
      <c r="D4" s="12" t="s">
        <v>48</v>
      </c>
      <c r="E4" s="36" t="s">
        <v>31</v>
      </c>
      <c r="F4" s="36" t="s">
        <v>46</v>
      </c>
      <c r="G4" s="12" t="s">
        <v>5</v>
      </c>
      <c r="H4" s="36" t="s">
        <v>31</v>
      </c>
      <c r="I4" s="36" t="s">
        <v>6</v>
      </c>
      <c r="J4" s="12" t="s">
        <v>5</v>
      </c>
      <c r="K4" s="12" t="s">
        <v>31</v>
      </c>
      <c r="L4" s="12" t="s">
        <v>34</v>
      </c>
      <c r="M4" s="36" t="s">
        <v>6</v>
      </c>
      <c r="N4" s="12" t="s">
        <v>32</v>
      </c>
      <c r="O4" s="12" t="s">
        <v>5</v>
      </c>
      <c r="P4" s="71" t="s">
        <v>31</v>
      </c>
      <c r="Q4" s="36" t="s">
        <v>6</v>
      </c>
      <c r="R4" s="12" t="s">
        <v>33</v>
      </c>
      <c r="S4" s="12" t="s">
        <v>34</v>
      </c>
      <c r="T4" s="12" t="s">
        <v>5</v>
      </c>
      <c r="U4" s="12" t="s">
        <v>31</v>
      </c>
      <c r="V4" s="54" t="s">
        <v>47</v>
      </c>
      <c r="W4" s="8"/>
      <c r="X4" s="8"/>
      <c r="Y4" s="9"/>
      <c r="Z4" s="9"/>
      <c r="AA4" s="9"/>
      <c r="AB4" s="9"/>
      <c r="AC4" s="9"/>
      <c r="AD4" s="9"/>
      <c r="AE4" s="9"/>
      <c r="AF4" s="9"/>
      <c r="AG4" s="9"/>
    </row>
    <row r="5" spans="2:33" s="2" customFormat="1" ht="20.100000000000001" customHeight="1" x14ac:dyDescent="0.2">
      <c r="B5" s="22" t="s">
        <v>7</v>
      </c>
      <c r="C5" s="15">
        <v>1726723.1471211945</v>
      </c>
      <c r="D5" s="22" t="s">
        <v>7</v>
      </c>
      <c r="E5" s="37">
        <f>C5/10000</f>
        <v>172.67231471211946</v>
      </c>
      <c r="F5" s="37">
        <f t="shared" ref="F5:F27" si="0">C5*100/(C5+G5+L5+S5)</f>
        <v>61.72800472640639</v>
      </c>
      <c r="G5" s="15">
        <v>411041.72068402893</v>
      </c>
      <c r="H5" s="37">
        <f>G5/10000</f>
        <v>41.104172068402896</v>
      </c>
      <c r="I5" s="37">
        <f t="shared" ref="I5:I27" si="1">G5*100/(C5+G5+L5+S5)</f>
        <v>14.694182631092682</v>
      </c>
      <c r="J5" s="15">
        <v>659544.31912614417</v>
      </c>
      <c r="K5" s="37">
        <f>L5/10000</f>
        <v>65.95443191261441</v>
      </c>
      <c r="L5" s="18">
        <f t="shared" ref="L5:L27" si="2">J5+N5</f>
        <v>659544.31912614417</v>
      </c>
      <c r="M5" s="37">
        <f t="shared" ref="M5:M27" si="3">L5*100/(C5+G5+L5+S5)</f>
        <v>23.577812642500941</v>
      </c>
      <c r="N5" s="18"/>
      <c r="O5" s="16">
        <v>0</v>
      </c>
      <c r="P5" s="72">
        <f t="shared" ref="P5:P27" si="4">S5/10000</f>
        <v>0</v>
      </c>
      <c r="Q5" s="37">
        <f t="shared" ref="Q5:Q27" si="5">S5*100/(C5+G5+L5+S5)</f>
        <v>0</v>
      </c>
      <c r="R5" s="18"/>
      <c r="S5" s="18">
        <f>O5+R5</f>
        <v>0</v>
      </c>
      <c r="T5" s="16">
        <f t="shared" ref="T5:T27" si="6">C5+G5+L5+S5</f>
        <v>2797309.1869313675</v>
      </c>
      <c r="U5" s="37">
        <f>T5/10000</f>
        <v>279.73091869313674</v>
      </c>
      <c r="V5" s="55">
        <f t="shared" ref="V5:V27" si="7">(F5+I5+M5+Q5)</f>
        <v>100.00000000000001</v>
      </c>
      <c r="W5" s="1"/>
      <c r="X5" s="1"/>
    </row>
    <row r="6" spans="2:33" s="2" customFormat="1" ht="20.100000000000001" customHeight="1" x14ac:dyDescent="0.2">
      <c r="B6" s="22" t="s">
        <v>7</v>
      </c>
      <c r="C6" s="15">
        <v>2410900.8893253417</v>
      </c>
      <c r="D6" s="22" t="s">
        <v>8</v>
      </c>
      <c r="E6" s="37">
        <f t="shared" ref="E6:E27" si="8">C6/10000</f>
        <v>241.09008893253417</v>
      </c>
      <c r="F6" s="37">
        <f t="shared" si="0"/>
        <v>84.535720667579099</v>
      </c>
      <c r="G6" s="15">
        <v>231417.15919150243</v>
      </c>
      <c r="H6" s="37">
        <f t="shared" ref="H6:H27" si="9">G6/10000</f>
        <v>23.141715919150244</v>
      </c>
      <c r="I6" s="37">
        <f t="shared" si="1"/>
        <v>8.1144008920963913</v>
      </c>
      <c r="J6" s="15">
        <v>202703.49926100468</v>
      </c>
      <c r="K6" s="37">
        <f t="shared" ref="K6:K27" si="10">L6/10000</f>
        <v>20.270349926100469</v>
      </c>
      <c r="L6" s="18">
        <f t="shared" si="2"/>
        <v>202703.49926100468</v>
      </c>
      <c r="M6" s="37">
        <f t="shared" si="3"/>
        <v>7.1075864079440905</v>
      </c>
      <c r="N6" s="18"/>
      <c r="O6" s="16">
        <v>6910.0029162751207</v>
      </c>
      <c r="P6" s="72">
        <f t="shared" si="4"/>
        <v>0.69100029162751209</v>
      </c>
      <c r="Q6" s="37">
        <f t="shared" si="5"/>
        <v>0.24229203238041649</v>
      </c>
      <c r="R6" s="18"/>
      <c r="S6" s="18">
        <f t="shared" ref="S6:S27" si="11">O6+R6</f>
        <v>6910.0029162751207</v>
      </c>
      <c r="T6" s="16">
        <f t="shared" si="6"/>
        <v>2851931.5506941238</v>
      </c>
      <c r="U6" s="37">
        <f t="shared" ref="U6:U27" si="12">T6/10000</f>
        <v>285.1931550694124</v>
      </c>
      <c r="V6" s="55">
        <f t="shared" si="7"/>
        <v>100</v>
      </c>
      <c r="W6" s="1"/>
      <c r="X6" s="1"/>
    </row>
    <row r="7" spans="2:33" s="2" customFormat="1" ht="20.100000000000001" customHeight="1" x14ac:dyDescent="0.2">
      <c r="B7" s="22" t="s">
        <v>7</v>
      </c>
      <c r="C7" s="14">
        <v>2700430.1799740433</v>
      </c>
      <c r="D7" s="22" t="s">
        <v>9</v>
      </c>
      <c r="E7" s="37">
        <f t="shared" si="8"/>
        <v>270.04301799740432</v>
      </c>
      <c r="F7" s="37">
        <f t="shared" si="0"/>
        <v>49.616171873987511</v>
      </c>
      <c r="G7" s="14">
        <v>2595556.1288784221</v>
      </c>
      <c r="H7" s="37">
        <f t="shared" si="9"/>
        <v>259.55561288784219</v>
      </c>
      <c r="I7" s="37">
        <f t="shared" si="1"/>
        <v>47.689275565810526</v>
      </c>
      <c r="J7" s="14">
        <v>26786.562368169172</v>
      </c>
      <c r="K7" s="37">
        <f t="shared" si="10"/>
        <v>2.6786562368169173</v>
      </c>
      <c r="L7" s="18">
        <f t="shared" si="2"/>
        <v>26786.562368169172</v>
      </c>
      <c r="M7" s="37">
        <f t="shared" si="3"/>
        <v>0.49216109797185809</v>
      </c>
      <c r="N7" s="18"/>
      <c r="O7" s="16">
        <v>119868.26367475909</v>
      </c>
      <c r="P7" s="72">
        <f t="shared" si="4"/>
        <v>11.986826367475908</v>
      </c>
      <c r="Q7" s="37">
        <f t="shared" si="5"/>
        <v>2.2023914622300906</v>
      </c>
      <c r="R7" s="18"/>
      <c r="S7" s="18">
        <f t="shared" si="11"/>
        <v>119868.26367475909</v>
      </c>
      <c r="T7" s="16">
        <f t="shared" si="6"/>
        <v>5442641.1348953946</v>
      </c>
      <c r="U7" s="37">
        <f t="shared" si="12"/>
        <v>544.26411348953945</v>
      </c>
      <c r="V7" s="55">
        <f t="shared" si="7"/>
        <v>99.999999999999986</v>
      </c>
      <c r="W7" s="1"/>
      <c r="X7" s="1"/>
    </row>
    <row r="8" spans="2:33" s="2" customFormat="1" ht="20.100000000000001" customHeight="1" x14ac:dyDescent="0.2">
      <c r="B8" s="22" t="s">
        <v>25</v>
      </c>
      <c r="C8" s="14">
        <v>2538026.8332692976</v>
      </c>
      <c r="D8" s="22" t="s">
        <v>10</v>
      </c>
      <c r="E8" s="37">
        <f t="shared" si="8"/>
        <v>253.80268332692975</v>
      </c>
      <c r="F8" s="37">
        <f t="shared" si="0"/>
        <v>60.860141920979146</v>
      </c>
      <c r="G8" s="14">
        <v>1195451.9144418396</v>
      </c>
      <c r="H8" s="37">
        <f t="shared" si="9"/>
        <v>119.54519144418396</v>
      </c>
      <c r="I8" s="37">
        <f t="shared" si="1"/>
        <v>28.666116614267043</v>
      </c>
      <c r="J8" s="14">
        <v>286368.0743461813</v>
      </c>
      <c r="K8" s="37">
        <f t="shared" si="10"/>
        <v>28.636807434618131</v>
      </c>
      <c r="L8" s="18">
        <f t="shared" si="2"/>
        <v>286368.0743461813</v>
      </c>
      <c r="M8" s="37">
        <f t="shared" si="3"/>
        <v>6.8669099230507857</v>
      </c>
      <c r="N8" s="18"/>
      <c r="O8" s="16">
        <v>150414.29327933927</v>
      </c>
      <c r="P8" s="72">
        <f t="shared" si="4"/>
        <v>15.041429327933926</v>
      </c>
      <c r="Q8" s="37">
        <f t="shared" si="5"/>
        <v>3.6068315417030328</v>
      </c>
      <c r="R8" s="18"/>
      <c r="S8" s="18">
        <f t="shared" si="11"/>
        <v>150414.29327933927</v>
      </c>
      <c r="T8" s="16">
        <f t="shared" si="6"/>
        <v>4170261.1153366575</v>
      </c>
      <c r="U8" s="37">
        <f t="shared" si="12"/>
        <v>417.02611153366576</v>
      </c>
      <c r="V8" s="55">
        <f t="shared" si="7"/>
        <v>100</v>
      </c>
      <c r="W8" s="1"/>
      <c r="X8" s="1"/>
    </row>
    <row r="9" spans="2:33" s="2" customFormat="1" ht="20.100000000000001" customHeight="1" x14ac:dyDescent="0.2">
      <c r="B9" s="22" t="s">
        <v>38</v>
      </c>
      <c r="C9" s="15">
        <v>1981317.065329978</v>
      </c>
      <c r="D9" s="22" t="s">
        <v>11</v>
      </c>
      <c r="E9" s="37">
        <f t="shared" si="8"/>
        <v>198.13170653299781</v>
      </c>
      <c r="F9" s="37">
        <f t="shared" si="0"/>
        <v>66.523728600342409</v>
      </c>
      <c r="G9" s="15">
        <v>308106.39737567626</v>
      </c>
      <c r="H9" s="37">
        <f t="shared" si="9"/>
        <v>30.810639737567627</v>
      </c>
      <c r="I9" s="37">
        <f t="shared" si="1"/>
        <v>10.344829062296082</v>
      </c>
      <c r="J9" s="15">
        <v>647862.59924991289</v>
      </c>
      <c r="K9" s="37">
        <f t="shared" si="10"/>
        <v>64.786259924991285</v>
      </c>
      <c r="L9" s="18">
        <f t="shared" si="2"/>
        <v>647862.59924991289</v>
      </c>
      <c r="M9" s="37">
        <f t="shared" si="3"/>
        <v>21.75231641465513</v>
      </c>
      <c r="N9" s="18"/>
      <c r="O9" s="16">
        <v>41075.354364352766</v>
      </c>
      <c r="P9" s="72">
        <f t="shared" si="4"/>
        <v>4.1075354364352767</v>
      </c>
      <c r="Q9" s="37">
        <f t="shared" si="5"/>
        <v>1.3791259227063755</v>
      </c>
      <c r="R9" s="18"/>
      <c r="S9" s="18">
        <f t="shared" si="11"/>
        <v>41075.354364352766</v>
      </c>
      <c r="T9" s="16">
        <f t="shared" si="6"/>
        <v>2978361.4163199198</v>
      </c>
      <c r="U9" s="37">
        <f t="shared" si="12"/>
        <v>297.83614163199195</v>
      </c>
      <c r="V9" s="55">
        <f t="shared" si="7"/>
        <v>100</v>
      </c>
      <c r="W9" s="1"/>
      <c r="X9" s="1"/>
    </row>
    <row r="10" spans="2:33" s="2" customFormat="1" ht="20.100000000000001" customHeight="1" x14ac:dyDescent="0.2">
      <c r="B10" s="22" t="s">
        <v>38</v>
      </c>
      <c r="C10" s="15">
        <v>3350461.0717741535</v>
      </c>
      <c r="D10" s="22" t="s">
        <v>12</v>
      </c>
      <c r="E10" s="37">
        <f t="shared" si="8"/>
        <v>335.04610717741537</v>
      </c>
      <c r="F10" s="37">
        <f t="shared" si="0"/>
        <v>81.950765391324367</v>
      </c>
      <c r="G10" s="15">
        <v>432933.94875369442</v>
      </c>
      <c r="H10" s="37">
        <f t="shared" si="9"/>
        <v>43.293394875369444</v>
      </c>
      <c r="I10" s="37">
        <f t="shared" si="1"/>
        <v>10.589368956752716</v>
      </c>
      <c r="J10" s="15">
        <v>304987.87104774016</v>
      </c>
      <c r="K10" s="37">
        <f t="shared" si="10"/>
        <v>30.498787104774017</v>
      </c>
      <c r="L10" s="18">
        <f t="shared" si="2"/>
        <v>304987.87104774016</v>
      </c>
      <c r="M10" s="37">
        <f t="shared" si="3"/>
        <v>7.4598656519229145</v>
      </c>
      <c r="N10" s="18"/>
      <c r="O10" s="16">
        <v>0</v>
      </c>
      <c r="P10" s="72">
        <f t="shared" si="4"/>
        <v>0</v>
      </c>
      <c r="Q10" s="37">
        <f t="shared" si="5"/>
        <v>0</v>
      </c>
      <c r="R10" s="18"/>
      <c r="S10" s="18">
        <f t="shared" si="11"/>
        <v>0</v>
      </c>
      <c r="T10" s="16">
        <f t="shared" si="6"/>
        <v>4088382.8915755884</v>
      </c>
      <c r="U10" s="37">
        <f t="shared" si="12"/>
        <v>408.83828915755885</v>
      </c>
      <c r="V10" s="55">
        <f t="shared" si="7"/>
        <v>100</v>
      </c>
      <c r="W10" s="1"/>
      <c r="X10" s="1"/>
    </row>
    <row r="11" spans="2:33" s="2" customFormat="1" ht="20.100000000000001" customHeight="1" x14ac:dyDescent="0.2">
      <c r="B11" s="22" t="s">
        <v>39</v>
      </c>
      <c r="C11" s="14">
        <v>3342286.3965268554</v>
      </c>
      <c r="D11" s="22" t="s">
        <v>13</v>
      </c>
      <c r="E11" s="37">
        <f t="shared" si="8"/>
        <v>334.22863965268556</v>
      </c>
      <c r="F11" s="37">
        <f t="shared" si="0"/>
        <v>41.137336770975509</v>
      </c>
      <c r="G11" s="14">
        <v>2123098.9907044927</v>
      </c>
      <c r="H11" s="37">
        <f t="shared" si="9"/>
        <v>212.30989907044926</v>
      </c>
      <c r="I11" s="37">
        <f t="shared" si="1"/>
        <v>26.131404618553056</v>
      </c>
      <c r="J11" s="14">
        <v>230389.06710417973</v>
      </c>
      <c r="K11" s="37">
        <f t="shared" si="10"/>
        <v>23.038906710417972</v>
      </c>
      <c r="L11" s="18">
        <f t="shared" si="2"/>
        <v>230389.06710417973</v>
      </c>
      <c r="M11" s="37">
        <f t="shared" si="3"/>
        <v>2.8356614357357826</v>
      </c>
      <c r="N11" s="18"/>
      <c r="O11" s="16">
        <v>2428928.4527447596</v>
      </c>
      <c r="P11" s="72">
        <f t="shared" si="4"/>
        <v>242.89284527447597</v>
      </c>
      <c r="Q11" s="37">
        <f t="shared" si="5"/>
        <v>29.895597174735652</v>
      </c>
      <c r="R11" s="18"/>
      <c r="S11" s="18">
        <f t="shared" si="11"/>
        <v>2428928.4527447596</v>
      </c>
      <c r="T11" s="16">
        <f t="shared" si="6"/>
        <v>8124702.9070802871</v>
      </c>
      <c r="U11" s="37">
        <f t="shared" si="12"/>
        <v>812.47029070802876</v>
      </c>
      <c r="V11" s="55">
        <f t="shared" si="7"/>
        <v>100.00000000000001</v>
      </c>
      <c r="W11" s="1"/>
      <c r="X11" s="1"/>
    </row>
    <row r="12" spans="2:33" s="2" customFormat="1" ht="20.100000000000001" customHeight="1" x14ac:dyDescent="0.2">
      <c r="B12" s="22" t="s">
        <v>14</v>
      </c>
      <c r="C12" s="14">
        <v>1444343.4468485264</v>
      </c>
      <c r="D12" s="22" t="s">
        <v>14</v>
      </c>
      <c r="E12" s="37">
        <f t="shared" si="8"/>
        <v>144.43434468485265</v>
      </c>
      <c r="F12" s="37">
        <f t="shared" si="0"/>
        <v>6.8443722425406497</v>
      </c>
      <c r="G12" s="14">
        <v>4645648.1652613636</v>
      </c>
      <c r="H12" s="37">
        <f t="shared" si="9"/>
        <v>464.56481652613638</v>
      </c>
      <c r="I12" s="37">
        <f t="shared" si="1"/>
        <v>22.014532222445425</v>
      </c>
      <c r="J12" s="14">
        <v>2103933.1252529994</v>
      </c>
      <c r="K12" s="37">
        <f t="shared" si="10"/>
        <v>210.39331252529993</v>
      </c>
      <c r="L12" s="18">
        <f t="shared" si="2"/>
        <v>2103933.1252529994</v>
      </c>
      <c r="M12" s="37">
        <f t="shared" si="3"/>
        <v>9.9699981427988025</v>
      </c>
      <c r="N12" s="18"/>
      <c r="O12" s="16">
        <v>12908718.363655563</v>
      </c>
      <c r="P12" s="72">
        <f t="shared" si="4"/>
        <v>1290.8718363655564</v>
      </c>
      <c r="Q12" s="37">
        <f t="shared" si="5"/>
        <v>61.171097392215124</v>
      </c>
      <c r="R12" s="18"/>
      <c r="S12" s="18">
        <f t="shared" si="11"/>
        <v>12908718.363655563</v>
      </c>
      <c r="T12" s="16">
        <f t="shared" si="6"/>
        <v>21102643.101018451</v>
      </c>
      <c r="U12" s="37">
        <f t="shared" si="12"/>
        <v>2110.2643101018452</v>
      </c>
      <c r="V12" s="55">
        <f t="shared" si="7"/>
        <v>100</v>
      </c>
      <c r="W12" s="1"/>
      <c r="X12" s="1"/>
    </row>
    <row r="13" spans="2:33" s="2" customFormat="1" ht="20.100000000000001" customHeight="1" x14ac:dyDescent="0.2">
      <c r="B13" s="22" t="s">
        <v>39</v>
      </c>
      <c r="C13" s="14">
        <v>2621365.3786711325</v>
      </c>
      <c r="D13" s="22" t="s">
        <v>15</v>
      </c>
      <c r="E13" s="37">
        <f t="shared" si="8"/>
        <v>262.13653786711325</v>
      </c>
      <c r="F13" s="37">
        <f t="shared" si="0"/>
        <v>33.081556433308499</v>
      </c>
      <c r="G13" s="14">
        <v>1345134.2958197047</v>
      </c>
      <c r="H13" s="37">
        <f t="shared" si="9"/>
        <v>134.51342958197046</v>
      </c>
      <c r="I13" s="37">
        <f t="shared" si="1"/>
        <v>16.975556509446427</v>
      </c>
      <c r="J13" s="14">
        <v>606337.46913372993</v>
      </c>
      <c r="K13" s="37">
        <f t="shared" si="10"/>
        <v>60.633746913372995</v>
      </c>
      <c r="L13" s="18">
        <f t="shared" si="2"/>
        <v>606337.46913372993</v>
      </c>
      <c r="M13" s="37">
        <f t="shared" si="3"/>
        <v>7.6519615945127724</v>
      </c>
      <c r="N13" s="18"/>
      <c r="O13" s="16">
        <v>3351111.0054165223</v>
      </c>
      <c r="P13" s="72">
        <f t="shared" si="4"/>
        <v>335.11110054165221</v>
      </c>
      <c r="Q13" s="37">
        <f t="shared" si="5"/>
        <v>42.290925462732282</v>
      </c>
      <c r="R13" s="18"/>
      <c r="S13" s="18">
        <f t="shared" si="11"/>
        <v>3351111.0054165223</v>
      </c>
      <c r="T13" s="16">
        <f t="shared" si="6"/>
        <v>7923948.1490410902</v>
      </c>
      <c r="U13" s="37">
        <f t="shared" si="12"/>
        <v>792.39481490410901</v>
      </c>
      <c r="V13" s="55">
        <f t="shared" si="7"/>
        <v>99.999999999999972</v>
      </c>
      <c r="W13" s="1"/>
      <c r="X13" s="1"/>
    </row>
    <row r="14" spans="2:33" s="2" customFormat="1" ht="20.100000000000001" customHeight="1" x14ac:dyDescent="0.2">
      <c r="B14" s="22" t="s">
        <v>40</v>
      </c>
      <c r="C14" s="14">
        <v>130019.3281051853</v>
      </c>
      <c r="D14" s="22" t="s">
        <v>16</v>
      </c>
      <c r="E14" s="37">
        <f t="shared" si="8"/>
        <v>13.001932810518531</v>
      </c>
      <c r="F14" s="37">
        <f t="shared" si="0"/>
        <v>0.79524787135063169</v>
      </c>
      <c r="G14" s="14">
        <v>2709808.9732139572</v>
      </c>
      <c r="H14" s="37">
        <f t="shared" si="9"/>
        <v>270.98089732139573</v>
      </c>
      <c r="I14" s="37">
        <f t="shared" si="1"/>
        <v>16.574226687065135</v>
      </c>
      <c r="J14" s="14">
        <v>98276.269377688761</v>
      </c>
      <c r="K14" s="37">
        <f t="shared" si="10"/>
        <v>9.8276269377688763</v>
      </c>
      <c r="L14" s="18">
        <f t="shared" si="2"/>
        <v>98276.269377688761</v>
      </c>
      <c r="M14" s="37">
        <f t="shared" si="3"/>
        <v>0.6010951999664379</v>
      </c>
      <c r="N14" s="18"/>
      <c r="O14" s="16">
        <v>13411430.308832403</v>
      </c>
      <c r="P14" s="72">
        <f t="shared" si="4"/>
        <v>1341.1430308832403</v>
      </c>
      <c r="Q14" s="37">
        <f t="shared" si="5"/>
        <v>82.029430241617789</v>
      </c>
      <c r="R14" s="18"/>
      <c r="S14" s="18">
        <f t="shared" si="11"/>
        <v>13411430.308832403</v>
      </c>
      <c r="T14" s="16">
        <f t="shared" si="6"/>
        <v>16349534.879529234</v>
      </c>
      <c r="U14" s="37">
        <f t="shared" si="12"/>
        <v>1634.9534879529233</v>
      </c>
      <c r="V14" s="55">
        <f t="shared" si="7"/>
        <v>100</v>
      </c>
      <c r="W14" s="1"/>
      <c r="X14" s="1"/>
    </row>
    <row r="15" spans="2:33" s="2" customFormat="1" ht="20.100000000000001" customHeight="1" x14ac:dyDescent="0.2">
      <c r="B15" s="22" t="s">
        <v>41</v>
      </c>
      <c r="C15" s="15">
        <v>3515362.5162358461</v>
      </c>
      <c r="D15" s="22" t="s">
        <v>17</v>
      </c>
      <c r="E15" s="37">
        <f t="shared" si="8"/>
        <v>351.53625162358463</v>
      </c>
      <c r="F15" s="37">
        <f t="shared" si="0"/>
        <v>79.412500636905762</v>
      </c>
      <c r="G15" s="15">
        <v>636159.79480388272</v>
      </c>
      <c r="H15" s="37">
        <f t="shared" si="9"/>
        <v>63.615979480388269</v>
      </c>
      <c r="I15" s="37">
        <f t="shared" si="1"/>
        <v>14.370933261281847</v>
      </c>
      <c r="J15" s="15">
        <v>275189.46360766824</v>
      </c>
      <c r="K15" s="37">
        <f t="shared" si="10"/>
        <v>27.518946360766822</v>
      </c>
      <c r="L15" s="18">
        <f t="shared" si="2"/>
        <v>275189.46360766824</v>
      </c>
      <c r="M15" s="37">
        <f t="shared" si="3"/>
        <v>6.2165661018124005</v>
      </c>
      <c r="N15" s="18"/>
      <c r="O15" s="16">
        <v>0</v>
      </c>
      <c r="P15" s="72">
        <f t="shared" si="4"/>
        <v>0</v>
      </c>
      <c r="Q15" s="37">
        <f t="shared" si="5"/>
        <v>0</v>
      </c>
      <c r="R15" s="18"/>
      <c r="S15" s="18">
        <f t="shared" si="11"/>
        <v>0</v>
      </c>
      <c r="T15" s="16">
        <f t="shared" si="6"/>
        <v>4426711.774647397</v>
      </c>
      <c r="U15" s="37">
        <f t="shared" si="12"/>
        <v>442.67117746473969</v>
      </c>
      <c r="V15" s="55">
        <f t="shared" si="7"/>
        <v>100.00000000000001</v>
      </c>
      <c r="W15" s="1"/>
      <c r="X15" s="1"/>
    </row>
    <row r="16" spans="2:33" s="2" customFormat="1" ht="20.100000000000001" customHeight="1" x14ac:dyDescent="0.2">
      <c r="B16" s="22" t="s">
        <v>40</v>
      </c>
      <c r="C16" s="14">
        <v>2081519.9501345207</v>
      </c>
      <c r="D16" s="22" t="s">
        <v>18</v>
      </c>
      <c r="E16" s="37">
        <f t="shared" si="8"/>
        <v>208.15199501345205</v>
      </c>
      <c r="F16" s="37">
        <f t="shared" si="0"/>
        <v>12.984149107208355</v>
      </c>
      <c r="G16" s="14">
        <v>3189577.5954877804</v>
      </c>
      <c r="H16" s="37">
        <f t="shared" si="9"/>
        <v>318.95775954877803</v>
      </c>
      <c r="I16" s="37">
        <f t="shared" si="1"/>
        <v>19.896014489867376</v>
      </c>
      <c r="J16" s="14">
        <v>371991.41594696656</v>
      </c>
      <c r="K16" s="37">
        <f t="shared" si="10"/>
        <v>37.199141594696655</v>
      </c>
      <c r="L16" s="18">
        <f t="shared" si="2"/>
        <v>371991.41594696656</v>
      </c>
      <c r="M16" s="37">
        <f t="shared" si="3"/>
        <v>2.320415910952395</v>
      </c>
      <c r="N16" s="18"/>
      <c r="O16" s="16">
        <v>10388149.843127852</v>
      </c>
      <c r="P16" s="72">
        <f t="shared" si="4"/>
        <v>1038.8149843127853</v>
      </c>
      <c r="Q16" s="37">
        <f t="shared" si="5"/>
        <v>64.799420491971873</v>
      </c>
      <c r="R16" s="18"/>
      <c r="S16" s="18">
        <f t="shared" si="11"/>
        <v>10388149.843127852</v>
      </c>
      <c r="T16" s="16">
        <f t="shared" si="6"/>
        <v>16031238.804697121</v>
      </c>
      <c r="U16" s="37">
        <f t="shared" si="12"/>
        <v>1603.123880469712</v>
      </c>
      <c r="V16" s="55">
        <f t="shared" si="7"/>
        <v>100</v>
      </c>
      <c r="W16" s="1"/>
      <c r="X16" s="1"/>
    </row>
    <row r="17" spans="1:255" s="2" customFormat="1" ht="20.100000000000001" customHeight="1" x14ac:dyDescent="0.2">
      <c r="B17" s="22" t="s">
        <v>41</v>
      </c>
      <c r="C17" s="14">
        <v>1204316.4237508369</v>
      </c>
      <c r="D17" s="22" t="s">
        <v>19</v>
      </c>
      <c r="E17" s="37">
        <f t="shared" si="8"/>
        <v>120.43164237508368</v>
      </c>
      <c r="F17" s="37">
        <f t="shared" si="0"/>
        <v>7.4857527587240318</v>
      </c>
      <c r="G17" s="14">
        <v>4124990.5337382401</v>
      </c>
      <c r="H17" s="37">
        <f t="shared" si="9"/>
        <v>412.49905337382404</v>
      </c>
      <c r="I17" s="37">
        <f t="shared" si="1"/>
        <v>25.639988510220704</v>
      </c>
      <c r="J17" s="14">
        <v>1367188.7481373944</v>
      </c>
      <c r="K17" s="37">
        <f t="shared" si="10"/>
        <v>136.71887481373943</v>
      </c>
      <c r="L17" s="18">
        <f t="shared" si="2"/>
        <v>1367188.7481373944</v>
      </c>
      <c r="M17" s="37">
        <f t="shared" si="3"/>
        <v>8.4981295125004266</v>
      </c>
      <c r="N17" s="18"/>
      <c r="O17" s="16">
        <v>9391618.1096114777</v>
      </c>
      <c r="P17" s="72">
        <f t="shared" si="4"/>
        <v>939.16181096114781</v>
      </c>
      <c r="Q17" s="37">
        <f t="shared" si="5"/>
        <v>58.376129218554837</v>
      </c>
      <c r="R17" s="18"/>
      <c r="S17" s="18">
        <f t="shared" si="11"/>
        <v>9391618.1096114777</v>
      </c>
      <c r="T17" s="16">
        <f t="shared" si="6"/>
        <v>16088113.815237949</v>
      </c>
      <c r="U17" s="37">
        <f t="shared" si="12"/>
        <v>1608.8113815237948</v>
      </c>
      <c r="V17" s="55">
        <f t="shared" si="7"/>
        <v>100</v>
      </c>
      <c r="W17" s="1"/>
      <c r="X17" s="1"/>
    </row>
    <row r="18" spans="1:255" s="2" customFormat="1" ht="20.100000000000001" customHeight="1" x14ac:dyDescent="0.2">
      <c r="B18" s="22" t="s">
        <v>20</v>
      </c>
      <c r="C18" s="14">
        <v>2966506.1537751649</v>
      </c>
      <c r="D18" s="22" t="s">
        <v>20</v>
      </c>
      <c r="E18" s="37">
        <f t="shared" si="8"/>
        <v>296.65061537751649</v>
      </c>
      <c r="F18" s="37">
        <f t="shared" si="0"/>
        <v>15.1927956043651</v>
      </c>
      <c r="G18" s="14">
        <v>4414848.3365335837</v>
      </c>
      <c r="H18" s="37">
        <f t="shared" si="9"/>
        <v>441.48483365335835</v>
      </c>
      <c r="I18" s="37">
        <f t="shared" si="1"/>
        <v>22.610399211836459</v>
      </c>
      <c r="J18" s="14">
        <v>2014679.0797885782</v>
      </c>
      <c r="K18" s="37">
        <f t="shared" si="10"/>
        <v>201.46790797885782</v>
      </c>
      <c r="L18" s="18">
        <f t="shared" si="2"/>
        <v>2014679.0797885782</v>
      </c>
      <c r="M18" s="37">
        <f t="shared" si="3"/>
        <v>10.318066398974373</v>
      </c>
      <c r="N18" s="18"/>
      <c r="O18" s="16">
        <v>10129708.966206174</v>
      </c>
      <c r="P18" s="72">
        <f t="shared" si="4"/>
        <v>1012.9708966206174</v>
      </c>
      <c r="Q18" s="37">
        <f t="shared" si="5"/>
        <v>51.878738784824058</v>
      </c>
      <c r="R18" s="18"/>
      <c r="S18" s="18">
        <f t="shared" si="11"/>
        <v>10129708.966206174</v>
      </c>
      <c r="T18" s="16">
        <f t="shared" si="6"/>
        <v>19525742.536303502</v>
      </c>
      <c r="U18" s="37">
        <f t="shared" si="12"/>
        <v>1952.5742536303501</v>
      </c>
      <c r="V18" s="55">
        <f t="shared" si="7"/>
        <v>100</v>
      </c>
      <c r="W18" s="1"/>
      <c r="X18" s="1"/>
    </row>
    <row r="19" spans="1:255" s="2" customFormat="1" ht="20.100000000000001" customHeight="1" x14ac:dyDescent="0.2">
      <c r="B19" s="22" t="s">
        <v>42</v>
      </c>
      <c r="C19" s="14">
        <v>785576.5204233987</v>
      </c>
      <c r="D19" s="22" t="s">
        <v>21</v>
      </c>
      <c r="E19" s="37">
        <f t="shared" si="8"/>
        <v>78.557652042339868</v>
      </c>
      <c r="F19" s="37">
        <f t="shared" si="0"/>
        <v>6.0831692494730198</v>
      </c>
      <c r="G19" s="14">
        <v>2944860.7836991688</v>
      </c>
      <c r="H19" s="37">
        <f t="shared" si="9"/>
        <v>294.48607836991687</v>
      </c>
      <c r="I19" s="37">
        <f t="shared" si="1"/>
        <v>22.803744890087504</v>
      </c>
      <c r="J19" s="14">
        <v>885340.15476193733</v>
      </c>
      <c r="K19" s="37">
        <f t="shared" si="10"/>
        <v>88.53401547619373</v>
      </c>
      <c r="L19" s="18">
        <f t="shared" si="2"/>
        <v>885340.15476193733</v>
      </c>
      <c r="M19" s="37">
        <f t="shared" si="3"/>
        <v>6.8556962495121523</v>
      </c>
      <c r="N19" s="18"/>
      <c r="O19" s="16">
        <v>8298157.5017686542</v>
      </c>
      <c r="P19" s="72">
        <f t="shared" si="4"/>
        <v>829.81575017686544</v>
      </c>
      <c r="Q19" s="37">
        <f t="shared" si="5"/>
        <v>64.257389610927319</v>
      </c>
      <c r="R19" s="18"/>
      <c r="S19" s="18">
        <f t="shared" si="11"/>
        <v>8298157.5017686542</v>
      </c>
      <c r="T19" s="16">
        <f t="shared" si="6"/>
        <v>12913934.96065316</v>
      </c>
      <c r="U19" s="37">
        <f t="shared" si="12"/>
        <v>1291.393496065316</v>
      </c>
      <c r="V19" s="55">
        <f t="shared" si="7"/>
        <v>100</v>
      </c>
      <c r="W19" s="1"/>
      <c r="X19" s="1"/>
    </row>
    <row r="20" spans="1:255" s="2" customFormat="1" ht="20.100000000000001" customHeight="1" x14ac:dyDescent="0.2">
      <c r="B20" s="22" t="s">
        <v>42</v>
      </c>
      <c r="C20" s="14">
        <v>1547757.9572426302</v>
      </c>
      <c r="D20" s="22" t="s">
        <v>22</v>
      </c>
      <c r="E20" s="37">
        <f t="shared" si="8"/>
        <v>154.77579572426302</v>
      </c>
      <c r="F20" s="37">
        <f t="shared" si="0"/>
        <v>9.0990431660585163</v>
      </c>
      <c r="G20" s="14">
        <v>1972354.450576012</v>
      </c>
      <c r="H20" s="37">
        <f>G20/10000</f>
        <v>197.2354450576012</v>
      </c>
      <c r="I20" s="37">
        <f t="shared" si="1"/>
        <v>11.59518398893001</v>
      </c>
      <c r="J20" s="14">
        <v>865460.38418036769</v>
      </c>
      <c r="K20" s="37">
        <f t="shared" si="10"/>
        <v>86.546038418036773</v>
      </c>
      <c r="L20" s="18">
        <f t="shared" si="2"/>
        <v>865460.38418036769</v>
      </c>
      <c r="M20" s="37">
        <f t="shared" si="3"/>
        <v>5.0879153018214929</v>
      </c>
      <c r="N20" s="18"/>
      <c r="O20" s="16">
        <v>12624544.96429559</v>
      </c>
      <c r="P20" s="72">
        <f t="shared" si="4"/>
        <v>1262.454496429559</v>
      </c>
      <c r="Q20" s="37">
        <f t="shared" si="5"/>
        <v>74.217857543189979</v>
      </c>
      <c r="R20" s="18"/>
      <c r="S20" s="18">
        <f t="shared" si="11"/>
        <v>12624544.96429559</v>
      </c>
      <c r="T20" s="16">
        <f t="shared" si="6"/>
        <v>17010117.756294601</v>
      </c>
      <c r="U20" s="37">
        <f t="shared" si="12"/>
        <v>1701.0117756294601</v>
      </c>
      <c r="V20" s="55">
        <f t="shared" si="7"/>
        <v>100</v>
      </c>
      <c r="W20" s="1"/>
      <c r="X20" s="1"/>
    </row>
    <row r="21" spans="1:255" s="2" customFormat="1" ht="20.100000000000001" customHeight="1" x14ac:dyDescent="0.2">
      <c r="B21" s="22" t="s">
        <v>43</v>
      </c>
      <c r="C21" s="14">
        <v>991073.65595911292</v>
      </c>
      <c r="D21" s="22" t="s">
        <v>23</v>
      </c>
      <c r="E21" s="37">
        <f t="shared" si="8"/>
        <v>99.10736559591129</v>
      </c>
      <c r="F21" s="37">
        <f t="shared" si="0"/>
        <v>14.038824080586856</v>
      </c>
      <c r="G21" s="14">
        <v>2186289.4456644193</v>
      </c>
      <c r="H21" s="37">
        <f t="shared" si="9"/>
        <v>218.62894456644193</v>
      </c>
      <c r="I21" s="37">
        <f t="shared" si="1"/>
        <v>30.969376223832132</v>
      </c>
      <c r="J21" s="14">
        <v>2727786.0854290421</v>
      </c>
      <c r="K21" s="37">
        <f t="shared" si="10"/>
        <v>272.77860854290424</v>
      </c>
      <c r="L21" s="18">
        <f t="shared" si="2"/>
        <v>2727786.0854290421</v>
      </c>
      <c r="M21" s="37">
        <f t="shared" si="3"/>
        <v>38.63982132160605</v>
      </c>
      <c r="N21" s="18"/>
      <c r="O21" s="16">
        <v>1154371.2561844613</v>
      </c>
      <c r="P21" s="72">
        <f t="shared" si="4"/>
        <v>115.43712561844613</v>
      </c>
      <c r="Q21" s="37">
        <f t="shared" si="5"/>
        <v>16.351978373974958</v>
      </c>
      <c r="R21" s="18"/>
      <c r="S21" s="18">
        <f t="shared" si="11"/>
        <v>1154371.2561844613</v>
      </c>
      <c r="T21" s="16">
        <f t="shared" si="6"/>
        <v>7059520.4432370355</v>
      </c>
      <c r="U21" s="37">
        <f t="shared" si="12"/>
        <v>705.9520443237036</v>
      </c>
      <c r="V21" s="55">
        <f t="shared" si="7"/>
        <v>100</v>
      </c>
      <c r="W21" s="1"/>
      <c r="X21" s="1"/>
    </row>
    <row r="22" spans="1:255" s="2" customFormat="1" ht="20.100000000000001" customHeight="1" x14ac:dyDescent="0.2">
      <c r="B22" s="22" t="s">
        <v>25</v>
      </c>
      <c r="C22" s="14">
        <v>908761.8470891855</v>
      </c>
      <c r="D22" s="22" t="s">
        <v>24</v>
      </c>
      <c r="E22" s="37">
        <f t="shared" si="8"/>
        <v>90.876184708918544</v>
      </c>
      <c r="F22" s="37">
        <f t="shared" si="0"/>
        <v>9.4608157965531632</v>
      </c>
      <c r="G22" s="14">
        <v>1031621.3604588531</v>
      </c>
      <c r="H22" s="37">
        <f t="shared" si="9"/>
        <v>103.1621360458853</v>
      </c>
      <c r="I22" s="37">
        <f t="shared" si="1"/>
        <v>10.739865119065614</v>
      </c>
      <c r="J22" s="14">
        <v>637373.1560857204</v>
      </c>
      <c r="K22" s="37">
        <f t="shared" si="10"/>
        <v>63.73731560857204</v>
      </c>
      <c r="L22" s="18">
        <f t="shared" si="2"/>
        <v>637373.1560857204</v>
      </c>
      <c r="M22" s="37">
        <f t="shared" si="3"/>
        <v>6.6354788580851816</v>
      </c>
      <c r="N22" s="18"/>
      <c r="O22" s="16">
        <v>7027777.3094800608</v>
      </c>
      <c r="P22" s="72">
        <f t="shared" si="4"/>
        <v>702.77773094800614</v>
      </c>
      <c r="Q22" s="37">
        <f t="shared" si="5"/>
        <v>73.163840226296045</v>
      </c>
      <c r="R22" s="18"/>
      <c r="S22" s="18">
        <f t="shared" si="11"/>
        <v>7027777.3094800608</v>
      </c>
      <c r="T22" s="16">
        <f t="shared" si="6"/>
        <v>9605533.6731138192</v>
      </c>
      <c r="U22" s="37">
        <f t="shared" si="12"/>
        <v>960.55336731138198</v>
      </c>
      <c r="V22" s="55">
        <f t="shared" si="7"/>
        <v>100</v>
      </c>
      <c r="W22" s="1"/>
      <c r="X22" s="1"/>
    </row>
    <row r="23" spans="1:255" s="2" customFormat="1" ht="20.100000000000001" customHeight="1" x14ac:dyDescent="0.2">
      <c r="B23" s="22" t="s">
        <v>25</v>
      </c>
      <c r="C23" s="14">
        <v>2022826.5366386424</v>
      </c>
      <c r="D23" s="22" t="s">
        <v>25</v>
      </c>
      <c r="E23" s="37">
        <f t="shared" si="8"/>
        <v>202.28265366386424</v>
      </c>
      <c r="F23" s="37">
        <f t="shared" si="0"/>
        <v>16.644976735018766</v>
      </c>
      <c r="G23" s="14">
        <v>1622700.7846714896</v>
      </c>
      <c r="H23" s="37">
        <f t="shared" si="9"/>
        <v>162.27007846714895</v>
      </c>
      <c r="I23" s="37">
        <f t="shared" si="1"/>
        <v>13.352512595388534</v>
      </c>
      <c r="J23" s="14">
        <v>1327707.0401025987</v>
      </c>
      <c r="K23" s="37">
        <f t="shared" si="10"/>
        <v>132.77070401025986</v>
      </c>
      <c r="L23" s="18">
        <f t="shared" si="2"/>
        <v>1327707.0401025987</v>
      </c>
      <c r="M23" s="37">
        <f t="shared" si="3"/>
        <v>10.925134900668086</v>
      </c>
      <c r="N23" s="18"/>
      <c r="O23" s="16">
        <v>7179540.4296922078</v>
      </c>
      <c r="P23" s="72">
        <f t="shared" si="4"/>
        <v>717.95404296922084</v>
      </c>
      <c r="Q23" s="37">
        <f t="shared" si="5"/>
        <v>59.077375768924611</v>
      </c>
      <c r="R23" s="18"/>
      <c r="S23" s="18">
        <f t="shared" si="11"/>
        <v>7179540.4296922078</v>
      </c>
      <c r="T23" s="16">
        <f t="shared" si="6"/>
        <v>12152774.791104939</v>
      </c>
      <c r="U23" s="37">
        <f t="shared" si="12"/>
        <v>1215.2774791104939</v>
      </c>
      <c r="V23" s="55">
        <f t="shared" si="7"/>
        <v>100</v>
      </c>
      <c r="W23" s="1"/>
      <c r="X23" s="1"/>
    </row>
    <row r="24" spans="1:255" s="2" customFormat="1" ht="20.100000000000001" customHeight="1" x14ac:dyDescent="0.2">
      <c r="B24" s="22" t="s">
        <v>26</v>
      </c>
      <c r="C24" s="14">
        <v>1692285.1626567524</v>
      </c>
      <c r="D24" s="22" t="s">
        <v>26</v>
      </c>
      <c r="E24" s="37">
        <f t="shared" si="8"/>
        <v>169.22851626567524</v>
      </c>
      <c r="F24" s="37">
        <f t="shared" si="0"/>
        <v>6.2291715443270288</v>
      </c>
      <c r="G24" s="14">
        <v>4817622.5256257867</v>
      </c>
      <c r="H24" s="37">
        <f t="shared" si="9"/>
        <v>481.76225256257868</v>
      </c>
      <c r="I24" s="37">
        <f t="shared" si="1"/>
        <v>17.733298034016965</v>
      </c>
      <c r="J24" s="14">
        <v>1989997.3384354927</v>
      </c>
      <c r="K24" s="37">
        <f t="shared" si="10"/>
        <v>198.99973384354928</v>
      </c>
      <c r="L24" s="18">
        <f t="shared" si="2"/>
        <v>1989997.3384354927</v>
      </c>
      <c r="M24" s="37">
        <f t="shared" si="3"/>
        <v>7.3250271688301707</v>
      </c>
      <c r="N24" s="18"/>
      <c r="O24" s="16">
        <v>18667193.368540227</v>
      </c>
      <c r="P24" s="72">
        <f t="shared" si="4"/>
        <v>1866.7193368540227</v>
      </c>
      <c r="Q24" s="37">
        <f t="shared" si="5"/>
        <v>68.71250325282584</v>
      </c>
      <c r="R24" s="18"/>
      <c r="S24" s="18">
        <f t="shared" si="11"/>
        <v>18667193.368540227</v>
      </c>
      <c r="T24" s="16">
        <f t="shared" si="6"/>
        <v>27167098.395258259</v>
      </c>
      <c r="U24" s="37">
        <f t="shared" si="12"/>
        <v>2716.7098395258258</v>
      </c>
      <c r="V24" s="55">
        <f t="shared" si="7"/>
        <v>100</v>
      </c>
      <c r="W24" s="1"/>
      <c r="X24" s="1"/>
    </row>
    <row r="25" spans="1:255" s="2" customFormat="1" ht="20.100000000000001" customHeight="1" x14ac:dyDescent="0.2">
      <c r="B25" s="22" t="s">
        <v>44</v>
      </c>
      <c r="C25" s="17">
        <v>0</v>
      </c>
      <c r="D25" s="22" t="s">
        <v>27</v>
      </c>
      <c r="E25" s="37">
        <f t="shared" si="8"/>
        <v>0</v>
      </c>
      <c r="F25" s="37">
        <f t="shared" si="0"/>
        <v>0</v>
      </c>
      <c r="G25" s="17">
        <v>39711.698595046997</v>
      </c>
      <c r="H25" s="37">
        <f t="shared" si="9"/>
        <v>3.9711698595046996</v>
      </c>
      <c r="I25" s="37">
        <f t="shared" si="1"/>
        <v>0.39061935014644333</v>
      </c>
      <c r="J25" s="17">
        <v>3944763.170378366</v>
      </c>
      <c r="K25" s="37">
        <f t="shared" si="10"/>
        <v>394.47631703783662</v>
      </c>
      <c r="L25" s="18">
        <f t="shared" si="2"/>
        <v>3944763.170378366</v>
      </c>
      <c r="M25" s="37">
        <f t="shared" si="3"/>
        <v>38.802188790962681</v>
      </c>
      <c r="N25" s="18"/>
      <c r="O25" s="16">
        <v>6181867.0135162966</v>
      </c>
      <c r="P25" s="72">
        <f t="shared" si="4"/>
        <v>618.18670135162961</v>
      </c>
      <c r="Q25" s="37">
        <f t="shared" si="5"/>
        <v>60.807191858890882</v>
      </c>
      <c r="R25" s="18"/>
      <c r="S25" s="18">
        <f t="shared" si="11"/>
        <v>6181867.0135162966</v>
      </c>
      <c r="T25" s="16">
        <f t="shared" si="6"/>
        <v>10166341.882489709</v>
      </c>
      <c r="U25" s="37">
        <f t="shared" si="12"/>
        <v>1016.6341882489709</v>
      </c>
      <c r="V25" s="55">
        <f t="shared" si="7"/>
        <v>100</v>
      </c>
      <c r="W25" s="1"/>
      <c r="X25" s="1"/>
    </row>
    <row r="26" spans="1:255" s="2" customFormat="1" ht="20.100000000000001" customHeight="1" x14ac:dyDescent="0.2">
      <c r="B26" s="22" t="s">
        <v>43</v>
      </c>
      <c r="C26" s="15">
        <v>171195.03006252815</v>
      </c>
      <c r="D26" s="22" t="s">
        <v>28</v>
      </c>
      <c r="E26" s="37">
        <f t="shared" si="8"/>
        <v>17.119503006252817</v>
      </c>
      <c r="F26" s="37">
        <f t="shared" si="0"/>
        <v>2.7307005182451189</v>
      </c>
      <c r="G26" s="15">
        <v>475660.04114146793</v>
      </c>
      <c r="H26" s="37">
        <f t="shared" si="9"/>
        <v>47.566004114146793</v>
      </c>
      <c r="I26" s="37">
        <f t="shared" si="1"/>
        <v>7.5871660548737285</v>
      </c>
      <c r="J26" s="15">
        <v>2412051.4907469633</v>
      </c>
      <c r="K26" s="37">
        <f t="shared" si="10"/>
        <v>241.20514907469632</v>
      </c>
      <c r="L26" s="18">
        <f t="shared" si="2"/>
        <v>2412051.4907469633</v>
      </c>
      <c r="M26" s="37">
        <f t="shared" si="3"/>
        <v>38.474190830253214</v>
      </c>
      <c r="N26" s="18"/>
      <c r="O26" s="16">
        <v>3210364.9644830865</v>
      </c>
      <c r="P26" s="72">
        <f t="shared" si="4"/>
        <v>321.03649644830864</v>
      </c>
      <c r="Q26" s="37">
        <f t="shared" si="5"/>
        <v>51.207942596627944</v>
      </c>
      <c r="R26" s="18"/>
      <c r="S26" s="18">
        <f t="shared" si="11"/>
        <v>3210364.9644830865</v>
      </c>
      <c r="T26" s="16">
        <f t="shared" si="6"/>
        <v>6269271.5264340453</v>
      </c>
      <c r="U26" s="37">
        <f t="shared" si="12"/>
        <v>626.9271526434045</v>
      </c>
      <c r="V26" s="55">
        <f t="shared" si="7"/>
        <v>100</v>
      </c>
      <c r="W26" s="1"/>
      <c r="X26" s="1"/>
    </row>
    <row r="27" spans="1:255" s="49" customFormat="1" ht="20.100000000000001" customHeight="1" x14ac:dyDescent="0.2">
      <c r="A27" s="2"/>
      <c r="B27" s="69" t="s">
        <v>44</v>
      </c>
      <c r="C27" s="13">
        <v>0</v>
      </c>
      <c r="D27" s="23" t="s">
        <v>29</v>
      </c>
      <c r="E27" s="50">
        <f t="shared" si="8"/>
        <v>0</v>
      </c>
      <c r="F27" s="50">
        <f t="shared" si="0"/>
        <v>0</v>
      </c>
      <c r="G27" s="13">
        <v>5224.1898459494114</v>
      </c>
      <c r="H27" s="50">
        <f t="shared" si="9"/>
        <v>0.52241898459494118</v>
      </c>
      <c r="I27" s="50">
        <f t="shared" si="1"/>
        <v>3.3841552144134743E-2</v>
      </c>
      <c r="J27" s="13">
        <v>2795048.7611655137</v>
      </c>
      <c r="K27" s="50">
        <f t="shared" si="10"/>
        <v>279.50487611655137</v>
      </c>
      <c r="L27" s="19">
        <f t="shared" si="2"/>
        <v>2795048.7611655137</v>
      </c>
      <c r="M27" s="50">
        <f t="shared" si="3"/>
        <v>18.105924781757615</v>
      </c>
      <c r="N27" s="19"/>
      <c r="O27" s="51">
        <v>12636932.244834859</v>
      </c>
      <c r="P27" s="73">
        <f t="shared" si="4"/>
        <v>1263.6932244834859</v>
      </c>
      <c r="Q27" s="50">
        <f t="shared" si="5"/>
        <v>81.860233666098253</v>
      </c>
      <c r="R27" s="19"/>
      <c r="S27" s="19">
        <f t="shared" si="11"/>
        <v>12636932.244834859</v>
      </c>
      <c r="T27" s="51">
        <f t="shared" si="6"/>
        <v>15437205.195846323</v>
      </c>
      <c r="U27" s="50">
        <f t="shared" si="12"/>
        <v>1543.7205195846323</v>
      </c>
      <c r="V27" s="56">
        <f t="shared" si="7"/>
        <v>100</v>
      </c>
      <c r="W27" s="1"/>
      <c r="X27" s="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" customFormat="1" ht="20.100000000000001" customHeight="1" x14ac:dyDescent="0.2">
      <c r="A28" s="64"/>
      <c r="B28" s="23" t="s">
        <v>35</v>
      </c>
      <c r="C28" s="44"/>
      <c r="D28" s="44"/>
      <c r="E28" s="45">
        <f>SUM(E5:E27)</f>
        <v>4013.3055490914326</v>
      </c>
      <c r="F28" s="45">
        <f>E28*100/U28</f>
        <v>16.073582803803983</v>
      </c>
      <c r="G28" s="46"/>
      <c r="H28" s="45">
        <f>SUM(H5:H27)</f>
        <v>4345.981923516636</v>
      </c>
      <c r="I28" s="45">
        <f>H28*100/U28</f>
        <v>17.405976060630238</v>
      </c>
      <c r="J28" s="44"/>
      <c r="K28" s="45">
        <f>SUM(K5:K27)</f>
        <v>2678.1765145034356</v>
      </c>
      <c r="L28" s="47"/>
      <c r="M28" s="45">
        <f>K28*100/U28</f>
        <v>10.726293187125927</v>
      </c>
      <c r="N28" s="47">
        <f>SUM(N5:N27)</f>
        <v>0</v>
      </c>
      <c r="O28" s="44"/>
      <c r="P28" s="74">
        <f>SUM(P5:P27)</f>
        <v>13930.868201662492</v>
      </c>
      <c r="Q28" s="45">
        <f>P28*100/U28</f>
        <v>55.794147948439836</v>
      </c>
      <c r="R28" s="47">
        <f>SUM(R5:R27)</f>
        <v>0</v>
      </c>
      <c r="S28" s="47"/>
      <c r="T28" s="48"/>
      <c r="U28" s="45">
        <f>SUM(U5:U27)</f>
        <v>24968.332188773998</v>
      </c>
      <c r="V28" s="61">
        <f>U28*100/U28</f>
        <v>100</v>
      </c>
      <c r="W28" s="1"/>
      <c r="X28" s="1"/>
    </row>
    <row r="29" spans="1:255" s="28" customFormat="1" ht="20.100000000000001" customHeight="1" x14ac:dyDescent="0.2">
      <c r="B29" s="32" t="s">
        <v>30</v>
      </c>
      <c r="C29" s="30"/>
      <c r="D29" s="30"/>
      <c r="E29" s="38"/>
      <c r="F29" s="41"/>
      <c r="G29" s="26"/>
      <c r="H29" s="41"/>
      <c r="I29" s="41"/>
      <c r="J29" s="26"/>
      <c r="K29" s="26"/>
      <c r="L29" s="43"/>
      <c r="M29" s="41"/>
      <c r="O29" s="26"/>
      <c r="P29" s="75"/>
      <c r="Q29" s="41"/>
      <c r="S29" s="43"/>
      <c r="T29" s="26"/>
      <c r="U29" s="26"/>
      <c r="V29" s="62"/>
      <c r="W29" s="27"/>
      <c r="X29" s="27"/>
    </row>
    <row r="30" spans="1:255" s="25" customFormat="1" ht="15" customHeight="1" x14ac:dyDescent="0.2">
      <c r="B30" s="33" t="s">
        <v>45</v>
      </c>
      <c r="C30" s="31"/>
      <c r="D30" s="31"/>
      <c r="E30" s="39"/>
      <c r="F30" s="42"/>
      <c r="G30" s="24"/>
      <c r="H30" s="42"/>
      <c r="I30" s="42"/>
      <c r="J30" s="24"/>
      <c r="K30" s="24"/>
      <c r="L30" s="24"/>
      <c r="M30" s="42"/>
      <c r="N30" s="24"/>
      <c r="O30" s="24"/>
      <c r="P30" s="76"/>
      <c r="Q30" s="42"/>
      <c r="R30" s="24"/>
      <c r="S30" s="24"/>
      <c r="T30" s="24"/>
      <c r="U30" s="24"/>
      <c r="V30" s="63"/>
      <c r="Z30" s="52"/>
    </row>
    <row r="31" spans="1:255" s="29" customFormat="1" ht="11.25" x14ac:dyDescent="0.2">
      <c r="E31" s="40"/>
      <c r="F31" s="40"/>
      <c r="H31" s="40"/>
      <c r="I31" s="40"/>
      <c r="M31" s="40"/>
      <c r="P31" s="77"/>
      <c r="Q31" s="40"/>
      <c r="V31" s="57"/>
    </row>
    <row r="32" spans="1:255" s="29" customFormat="1" ht="11.25" x14ac:dyDescent="0.2">
      <c r="E32" s="40"/>
      <c r="F32" s="40"/>
      <c r="H32" s="40"/>
      <c r="I32" s="40"/>
      <c r="M32" s="40"/>
      <c r="P32" s="77"/>
      <c r="Q32" s="40"/>
      <c r="V32" s="57"/>
    </row>
    <row r="33" spans="5:22" s="29" customFormat="1" ht="11.25" x14ac:dyDescent="0.2">
      <c r="E33" s="40"/>
      <c r="F33" s="40"/>
      <c r="H33" s="40"/>
      <c r="I33" s="40"/>
      <c r="M33" s="40"/>
      <c r="P33" s="77"/>
      <c r="Q33" s="40"/>
      <c r="V33" s="57"/>
    </row>
    <row r="34" spans="5:22" s="29" customFormat="1" ht="11.25" x14ac:dyDescent="0.2">
      <c r="E34" s="40"/>
      <c r="F34" s="40"/>
      <c r="H34" s="40"/>
      <c r="I34" s="40"/>
      <c r="M34" s="40"/>
      <c r="P34" s="77"/>
      <c r="Q34" s="40"/>
      <c r="V34" s="57"/>
    </row>
    <row r="35" spans="5:22" s="29" customFormat="1" ht="11.25" x14ac:dyDescent="0.2">
      <c r="E35" s="40"/>
      <c r="F35" s="40"/>
      <c r="H35" s="40"/>
      <c r="I35" s="40"/>
      <c r="M35" s="40"/>
      <c r="P35" s="77"/>
      <c r="Q35" s="40"/>
      <c r="V35" s="57"/>
    </row>
    <row r="36" spans="5:22" s="29" customFormat="1" ht="11.25" x14ac:dyDescent="0.2">
      <c r="E36" s="40"/>
      <c r="F36" s="40"/>
      <c r="H36" s="40"/>
      <c r="I36" s="40"/>
      <c r="M36" s="40"/>
      <c r="P36" s="77"/>
      <c r="Q36" s="40"/>
      <c r="V36" s="57"/>
    </row>
    <row r="37" spans="5:22" s="29" customFormat="1" ht="11.25" x14ac:dyDescent="0.2">
      <c r="E37" s="40"/>
      <c r="F37" s="40"/>
      <c r="H37" s="40"/>
      <c r="I37" s="40"/>
      <c r="M37" s="40"/>
      <c r="P37" s="77"/>
      <c r="Q37" s="40"/>
      <c r="V37" s="57"/>
    </row>
    <row r="38" spans="5:22" s="29" customFormat="1" ht="11.25" x14ac:dyDescent="0.2">
      <c r="E38" s="40"/>
      <c r="F38" s="40"/>
      <c r="H38" s="40"/>
      <c r="I38" s="40"/>
      <c r="M38" s="40"/>
      <c r="P38" s="77"/>
      <c r="Q38" s="40"/>
      <c r="V38" s="57"/>
    </row>
    <row r="39" spans="5:22" s="29" customFormat="1" ht="11.25" x14ac:dyDescent="0.2">
      <c r="E39" s="40"/>
      <c r="F39" s="40"/>
      <c r="H39" s="40"/>
      <c r="I39" s="40"/>
      <c r="M39" s="40"/>
      <c r="P39" s="77"/>
      <c r="Q39" s="40"/>
      <c r="V39" s="57"/>
    </row>
    <row r="40" spans="5:22" s="29" customFormat="1" ht="11.25" x14ac:dyDescent="0.2">
      <c r="E40" s="40"/>
      <c r="F40" s="40"/>
      <c r="H40" s="40"/>
      <c r="I40" s="40"/>
      <c r="M40" s="40"/>
      <c r="P40" s="77"/>
      <c r="Q40" s="40"/>
      <c r="V40" s="57"/>
    </row>
    <row r="41" spans="5:22" s="29" customFormat="1" ht="11.25" x14ac:dyDescent="0.2">
      <c r="E41" s="40"/>
      <c r="F41" s="40"/>
      <c r="H41" s="40"/>
      <c r="I41" s="40"/>
      <c r="M41" s="40"/>
      <c r="P41" s="77"/>
      <c r="Q41" s="40"/>
      <c r="V41" s="57"/>
    </row>
    <row r="42" spans="5:22" s="29" customFormat="1" ht="11.25" x14ac:dyDescent="0.2">
      <c r="E42" s="40"/>
      <c r="F42" s="40"/>
      <c r="H42" s="40"/>
      <c r="I42" s="40"/>
      <c r="M42" s="40"/>
      <c r="P42" s="77"/>
      <c r="Q42" s="40"/>
      <c r="V42" s="57"/>
    </row>
    <row r="43" spans="5:22" s="29" customFormat="1" ht="11.25" x14ac:dyDescent="0.2">
      <c r="E43" s="40"/>
      <c r="F43" s="40"/>
      <c r="H43" s="40"/>
      <c r="I43" s="40"/>
      <c r="M43" s="40"/>
      <c r="P43" s="77"/>
      <c r="Q43" s="40"/>
      <c r="V43" s="57"/>
    </row>
    <row r="44" spans="5:22" s="29" customFormat="1" ht="11.25" x14ac:dyDescent="0.2">
      <c r="E44" s="40"/>
      <c r="F44" s="40"/>
      <c r="H44" s="40"/>
      <c r="I44" s="40"/>
      <c r="M44" s="40"/>
      <c r="P44" s="77"/>
      <c r="Q44" s="40"/>
      <c r="V44" s="57"/>
    </row>
    <row r="45" spans="5:22" s="29" customFormat="1" ht="11.25" x14ac:dyDescent="0.2">
      <c r="E45" s="40"/>
      <c r="F45" s="40"/>
      <c r="H45" s="40"/>
      <c r="I45" s="40"/>
      <c r="M45" s="40"/>
      <c r="P45" s="77"/>
      <c r="Q45" s="40"/>
      <c r="V45" s="57"/>
    </row>
    <row r="46" spans="5:22" s="29" customFormat="1" ht="11.25" x14ac:dyDescent="0.2">
      <c r="E46" s="40"/>
      <c r="F46" s="40"/>
      <c r="H46" s="40"/>
      <c r="I46" s="40"/>
      <c r="M46" s="40"/>
      <c r="P46" s="77"/>
      <c r="Q46" s="40"/>
      <c r="V46" s="57"/>
    </row>
    <row r="47" spans="5:22" s="29" customFormat="1" ht="11.25" x14ac:dyDescent="0.2">
      <c r="E47" s="40"/>
      <c r="F47" s="40"/>
      <c r="H47" s="40"/>
      <c r="I47" s="40"/>
      <c r="M47" s="40"/>
      <c r="P47" s="77"/>
      <c r="Q47" s="40"/>
      <c r="V47" s="57"/>
    </row>
    <row r="48" spans="5:22" s="29" customFormat="1" ht="11.25" x14ac:dyDescent="0.2">
      <c r="E48" s="40"/>
      <c r="F48" s="40"/>
      <c r="H48" s="40"/>
      <c r="I48" s="40"/>
      <c r="M48" s="40"/>
      <c r="P48" s="77"/>
      <c r="Q48" s="40"/>
      <c r="V48" s="57"/>
    </row>
    <row r="49" spans="5:22" s="29" customFormat="1" ht="11.25" x14ac:dyDescent="0.2">
      <c r="E49" s="40"/>
      <c r="F49" s="40"/>
      <c r="H49" s="40"/>
      <c r="I49" s="40"/>
      <c r="M49" s="40"/>
      <c r="P49" s="77"/>
      <c r="Q49" s="40"/>
      <c r="V49" s="57"/>
    </row>
    <row r="50" spans="5:22" s="29" customFormat="1" ht="11.25" x14ac:dyDescent="0.2">
      <c r="E50" s="40"/>
      <c r="F50" s="40"/>
      <c r="H50" s="40"/>
      <c r="I50" s="40"/>
      <c r="M50" s="40"/>
      <c r="P50" s="77"/>
      <c r="Q50" s="40"/>
      <c r="V50" s="57"/>
    </row>
    <row r="51" spans="5:22" s="29" customFormat="1" ht="11.25" x14ac:dyDescent="0.2">
      <c r="E51" s="40"/>
      <c r="F51" s="40"/>
      <c r="H51" s="40"/>
      <c r="I51" s="40"/>
      <c r="M51" s="40"/>
      <c r="P51" s="77"/>
      <c r="Q51" s="40"/>
      <c r="V51" s="57"/>
    </row>
    <row r="52" spans="5:22" s="29" customFormat="1" ht="11.25" x14ac:dyDescent="0.2">
      <c r="E52" s="40"/>
      <c r="F52" s="40"/>
      <c r="H52" s="40"/>
      <c r="I52" s="40"/>
      <c r="M52" s="40"/>
      <c r="P52" s="77"/>
      <c r="Q52" s="40"/>
      <c r="V52" s="57"/>
    </row>
    <row r="53" spans="5:22" s="29" customFormat="1" ht="11.25" x14ac:dyDescent="0.2">
      <c r="E53" s="40"/>
      <c r="F53" s="40"/>
      <c r="H53" s="40"/>
      <c r="I53" s="40"/>
      <c r="M53" s="40"/>
      <c r="P53" s="77"/>
      <c r="Q53" s="40"/>
      <c r="V53" s="57"/>
    </row>
    <row r="54" spans="5:22" s="29" customFormat="1" ht="11.25" x14ac:dyDescent="0.2">
      <c r="E54" s="40"/>
      <c r="F54" s="40"/>
      <c r="H54" s="40"/>
      <c r="I54" s="40"/>
      <c r="M54" s="40"/>
      <c r="P54" s="77"/>
      <c r="Q54" s="40"/>
      <c r="V54" s="57"/>
    </row>
    <row r="55" spans="5:22" s="29" customFormat="1" ht="11.25" x14ac:dyDescent="0.2">
      <c r="E55" s="40"/>
      <c r="F55" s="40"/>
      <c r="H55" s="40"/>
      <c r="I55" s="40"/>
      <c r="M55" s="40"/>
      <c r="P55" s="77"/>
      <c r="Q55" s="40"/>
      <c r="V55" s="57"/>
    </row>
    <row r="56" spans="5:22" s="29" customFormat="1" ht="11.25" x14ac:dyDescent="0.2">
      <c r="E56" s="40"/>
      <c r="F56" s="40"/>
      <c r="H56" s="40"/>
      <c r="I56" s="40"/>
      <c r="M56" s="40"/>
      <c r="P56" s="77"/>
      <c r="Q56" s="40"/>
      <c r="V56" s="57"/>
    </row>
    <row r="57" spans="5:22" s="29" customFormat="1" ht="11.25" x14ac:dyDescent="0.2">
      <c r="E57" s="40"/>
      <c r="F57" s="40"/>
      <c r="H57" s="40"/>
      <c r="I57" s="40"/>
      <c r="M57" s="40"/>
      <c r="P57" s="77"/>
      <c r="Q57" s="40"/>
      <c r="V57" s="57"/>
    </row>
    <row r="58" spans="5:22" s="29" customFormat="1" ht="11.25" x14ac:dyDescent="0.2">
      <c r="E58" s="40"/>
      <c r="F58" s="40"/>
      <c r="H58" s="40"/>
      <c r="I58" s="40"/>
      <c r="M58" s="40"/>
      <c r="P58" s="77"/>
      <c r="Q58" s="40"/>
      <c r="V58" s="57"/>
    </row>
    <row r="59" spans="5:22" s="29" customFormat="1" ht="11.25" x14ac:dyDescent="0.2">
      <c r="E59" s="40"/>
      <c r="F59" s="40"/>
      <c r="H59" s="40"/>
      <c r="I59" s="40"/>
      <c r="M59" s="40"/>
      <c r="P59" s="77"/>
      <c r="Q59" s="40"/>
      <c r="V59" s="57"/>
    </row>
    <row r="60" spans="5:22" s="29" customFormat="1" ht="11.25" x14ac:dyDescent="0.2">
      <c r="E60" s="40"/>
      <c r="F60" s="40"/>
      <c r="H60" s="40"/>
      <c r="I60" s="40"/>
      <c r="M60" s="40"/>
      <c r="P60" s="77"/>
      <c r="Q60" s="40"/>
      <c r="V60" s="57"/>
    </row>
    <row r="61" spans="5:22" s="29" customFormat="1" ht="11.25" x14ac:dyDescent="0.2">
      <c r="E61" s="40"/>
      <c r="F61" s="40"/>
      <c r="H61" s="40"/>
      <c r="I61" s="40"/>
      <c r="M61" s="40"/>
      <c r="P61" s="77"/>
      <c r="Q61" s="40"/>
      <c r="V61" s="57"/>
    </row>
    <row r="62" spans="5:22" s="29" customFormat="1" ht="11.25" x14ac:dyDescent="0.2">
      <c r="E62" s="40"/>
      <c r="F62" s="40"/>
      <c r="H62" s="40"/>
      <c r="I62" s="40"/>
      <c r="M62" s="40"/>
      <c r="P62" s="77"/>
      <c r="Q62" s="40"/>
      <c r="V62" s="57"/>
    </row>
    <row r="63" spans="5:22" s="29" customFormat="1" ht="11.25" x14ac:dyDescent="0.2">
      <c r="E63" s="40"/>
      <c r="F63" s="40"/>
      <c r="H63" s="40"/>
      <c r="I63" s="40"/>
      <c r="M63" s="40"/>
      <c r="P63" s="77"/>
      <c r="Q63" s="40"/>
      <c r="V63" s="57"/>
    </row>
    <row r="64" spans="5:22" s="29" customFormat="1" ht="11.25" x14ac:dyDescent="0.2">
      <c r="E64" s="40"/>
      <c r="F64" s="40"/>
      <c r="H64" s="40"/>
      <c r="I64" s="40"/>
      <c r="M64" s="40"/>
      <c r="P64" s="77"/>
      <c r="Q64" s="40"/>
      <c r="V64" s="57"/>
    </row>
    <row r="65" spans="5:22" s="29" customFormat="1" ht="11.25" x14ac:dyDescent="0.2">
      <c r="E65" s="40"/>
      <c r="F65" s="40"/>
      <c r="H65" s="40"/>
      <c r="I65" s="40"/>
      <c r="M65" s="40"/>
      <c r="P65" s="77"/>
      <c r="Q65" s="40"/>
      <c r="V65" s="57"/>
    </row>
    <row r="66" spans="5:22" s="29" customFormat="1" ht="11.25" x14ac:dyDescent="0.2">
      <c r="E66" s="40"/>
      <c r="F66" s="40"/>
      <c r="H66" s="40"/>
      <c r="I66" s="40"/>
      <c r="M66" s="40"/>
      <c r="P66" s="77"/>
      <c r="Q66" s="40"/>
      <c r="V66" s="57"/>
    </row>
    <row r="67" spans="5:22" s="29" customFormat="1" ht="11.25" x14ac:dyDescent="0.2">
      <c r="E67" s="40"/>
      <c r="F67" s="40"/>
      <c r="H67" s="40"/>
      <c r="I67" s="40"/>
      <c r="M67" s="40"/>
      <c r="P67" s="77"/>
      <c r="Q67" s="40"/>
      <c r="V67" s="57"/>
    </row>
    <row r="68" spans="5:22" s="29" customFormat="1" ht="11.25" x14ac:dyDescent="0.2">
      <c r="E68" s="40"/>
      <c r="F68" s="40"/>
      <c r="H68" s="40"/>
      <c r="I68" s="40"/>
      <c r="M68" s="40"/>
      <c r="P68" s="77"/>
      <c r="Q68" s="40"/>
      <c r="V68" s="57"/>
    </row>
    <row r="69" spans="5:22" s="29" customFormat="1" ht="11.25" x14ac:dyDescent="0.2">
      <c r="E69" s="40"/>
      <c r="F69" s="40"/>
      <c r="H69" s="40"/>
      <c r="I69" s="40"/>
      <c r="M69" s="40"/>
      <c r="P69" s="77"/>
      <c r="Q69" s="40"/>
      <c r="V69" s="57"/>
    </row>
    <row r="70" spans="5:22" s="29" customFormat="1" ht="11.25" x14ac:dyDescent="0.2">
      <c r="E70" s="40"/>
      <c r="F70" s="40"/>
      <c r="H70" s="40"/>
      <c r="I70" s="40"/>
      <c r="M70" s="40"/>
      <c r="P70" s="77"/>
      <c r="Q70" s="40"/>
      <c r="V70" s="57"/>
    </row>
    <row r="71" spans="5:22" s="29" customFormat="1" ht="11.25" x14ac:dyDescent="0.2">
      <c r="E71" s="40"/>
      <c r="F71" s="40"/>
      <c r="H71" s="40"/>
      <c r="I71" s="40"/>
      <c r="M71" s="40"/>
      <c r="P71" s="77"/>
      <c r="Q71" s="40"/>
      <c r="V71" s="57"/>
    </row>
    <row r="72" spans="5:22" s="29" customFormat="1" ht="11.25" x14ac:dyDescent="0.2">
      <c r="E72" s="40"/>
      <c r="F72" s="40"/>
      <c r="H72" s="40"/>
      <c r="I72" s="40"/>
      <c r="M72" s="40"/>
      <c r="P72" s="77"/>
      <c r="Q72" s="40"/>
      <c r="V72" s="57"/>
    </row>
    <row r="73" spans="5:22" s="29" customFormat="1" ht="11.25" x14ac:dyDescent="0.2">
      <c r="E73" s="40"/>
      <c r="F73" s="40"/>
      <c r="H73" s="40"/>
      <c r="I73" s="40"/>
      <c r="M73" s="40"/>
      <c r="P73" s="77"/>
      <c r="Q73" s="40"/>
      <c r="V73" s="57"/>
    </row>
    <row r="74" spans="5:22" s="29" customFormat="1" ht="11.25" x14ac:dyDescent="0.2">
      <c r="E74" s="40"/>
      <c r="F74" s="40"/>
      <c r="H74" s="40"/>
      <c r="I74" s="40"/>
      <c r="M74" s="40"/>
      <c r="P74" s="77"/>
      <c r="Q74" s="40"/>
      <c r="V74" s="57"/>
    </row>
    <row r="75" spans="5:22" s="29" customFormat="1" ht="11.25" x14ac:dyDescent="0.2">
      <c r="E75" s="40"/>
      <c r="F75" s="40"/>
      <c r="H75" s="40"/>
      <c r="I75" s="40"/>
      <c r="M75" s="40"/>
      <c r="P75" s="77"/>
      <c r="Q75" s="40"/>
      <c r="V75" s="57"/>
    </row>
    <row r="76" spans="5:22" s="29" customFormat="1" ht="11.25" x14ac:dyDescent="0.2">
      <c r="E76" s="40"/>
      <c r="F76" s="40"/>
      <c r="H76" s="40"/>
      <c r="I76" s="40"/>
      <c r="M76" s="40"/>
      <c r="P76" s="77"/>
      <c r="Q76" s="40"/>
      <c r="V76" s="57"/>
    </row>
    <row r="77" spans="5:22" s="29" customFormat="1" ht="11.25" x14ac:dyDescent="0.2">
      <c r="E77" s="40"/>
      <c r="F77" s="40"/>
      <c r="H77" s="40"/>
      <c r="I77" s="40"/>
      <c r="M77" s="40"/>
      <c r="P77" s="77"/>
      <c r="Q77" s="40"/>
      <c r="V77" s="57"/>
    </row>
    <row r="78" spans="5:22" s="29" customFormat="1" ht="11.25" x14ac:dyDescent="0.2">
      <c r="E78" s="40"/>
      <c r="F78" s="40"/>
      <c r="H78" s="40"/>
      <c r="I78" s="40"/>
      <c r="M78" s="40"/>
      <c r="P78" s="77"/>
      <c r="Q78" s="40"/>
      <c r="V78" s="57"/>
    </row>
    <row r="79" spans="5:22" s="29" customFormat="1" ht="11.25" x14ac:dyDescent="0.2">
      <c r="E79" s="40"/>
      <c r="F79" s="40"/>
      <c r="H79" s="40"/>
      <c r="I79" s="40"/>
      <c r="M79" s="40"/>
      <c r="P79" s="77"/>
      <c r="Q79" s="40"/>
      <c r="V79" s="57"/>
    </row>
    <row r="80" spans="5:22" s="29" customFormat="1" ht="11.25" x14ac:dyDescent="0.2">
      <c r="E80" s="40"/>
      <c r="F80" s="40"/>
      <c r="H80" s="40"/>
      <c r="I80" s="40"/>
      <c r="M80" s="40"/>
      <c r="P80" s="77"/>
      <c r="Q80" s="40"/>
      <c r="V80" s="57"/>
    </row>
    <row r="81" spans="5:22" s="29" customFormat="1" ht="11.25" x14ac:dyDescent="0.2">
      <c r="E81" s="40"/>
      <c r="F81" s="40"/>
      <c r="H81" s="40"/>
      <c r="I81" s="40"/>
      <c r="M81" s="40"/>
      <c r="P81" s="77"/>
      <c r="Q81" s="40"/>
      <c r="V81" s="57"/>
    </row>
    <row r="82" spans="5:22" s="29" customFormat="1" ht="11.25" x14ac:dyDescent="0.2">
      <c r="E82" s="40"/>
      <c r="F82" s="40"/>
      <c r="H82" s="40"/>
      <c r="I82" s="40"/>
      <c r="M82" s="40"/>
      <c r="P82" s="77"/>
      <c r="Q82" s="40"/>
      <c r="V82" s="57"/>
    </row>
    <row r="83" spans="5:22" s="29" customFormat="1" ht="11.25" x14ac:dyDescent="0.2">
      <c r="E83" s="40"/>
      <c r="F83" s="40"/>
      <c r="H83" s="40"/>
      <c r="I83" s="40"/>
      <c r="M83" s="40"/>
      <c r="P83" s="77"/>
      <c r="Q83" s="40"/>
      <c r="V83" s="57"/>
    </row>
    <row r="84" spans="5:22" s="29" customFormat="1" ht="11.25" x14ac:dyDescent="0.2">
      <c r="E84" s="40"/>
      <c r="F84" s="40"/>
      <c r="H84" s="40"/>
      <c r="I84" s="40"/>
      <c r="M84" s="40"/>
      <c r="P84" s="77"/>
      <c r="Q84" s="40"/>
      <c r="V84" s="57"/>
    </row>
    <row r="85" spans="5:22" s="29" customFormat="1" ht="11.25" x14ac:dyDescent="0.2">
      <c r="E85" s="40"/>
      <c r="F85" s="40"/>
      <c r="H85" s="40"/>
      <c r="I85" s="40"/>
      <c r="M85" s="40"/>
      <c r="P85" s="77"/>
      <c r="Q85" s="40"/>
      <c r="V85" s="57"/>
    </row>
    <row r="86" spans="5:22" s="29" customFormat="1" ht="11.25" x14ac:dyDescent="0.2">
      <c r="E86" s="40"/>
      <c r="F86" s="40"/>
      <c r="H86" s="40"/>
      <c r="I86" s="40"/>
      <c r="M86" s="40"/>
      <c r="P86" s="77"/>
      <c r="Q86" s="40"/>
      <c r="V86" s="57"/>
    </row>
    <row r="87" spans="5:22" s="29" customFormat="1" ht="11.25" x14ac:dyDescent="0.2">
      <c r="E87" s="40"/>
      <c r="F87" s="40"/>
      <c r="H87" s="40"/>
      <c r="I87" s="40"/>
      <c r="M87" s="40"/>
      <c r="P87" s="77"/>
      <c r="Q87" s="40"/>
      <c r="V87" s="57"/>
    </row>
    <row r="88" spans="5:22" s="29" customFormat="1" ht="11.25" x14ac:dyDescent="0.2">
      <c r="E88" s="40"/>
      <c r="F88" s="40"/>
      <c r="H88" s="40"/>
      <c r="I88" s="40"/>
      <c r="M88" s="40"/>
      <c r="P88" s="77"/>
      <c r="Q88" s="40"/>
      <c r="V88" s="57"/>
    </row>
    <row r="89" spans="5:22" s="29" customFormat="1" ht="11.25" x14ac:dyDescent="0.2">
      <c r="E89" s="40"/>
      <c r="F89" s="40"/>
      <c r="H89" s="40"/>
      <c r="I89" s="40"/>
      <c r="M89" s="40"/>
      <c r="P89" s="77"/>
      <c r="Q89" s="40"/>
      <c r="V89" s="57"/>
    </row>
    <row r="90" spans="5:22" s="29" customFormat="1" ht="11.25" x14ac:dyDescent="0.2">
      <c r="E90" s="40"/>
      <c r="F90" s="40"/>
      <c r="H90" s="40"/>
      <c r="I90" s="40"/>
      <c r="M90" s="40"/>
      <c r="P90" s="77"/>
      <c r="Q90" s="40"/>
      <c r="V90" s="57"/>
    </row>
    <row r="91" spans="5:22" s="29" customFormat="1" ht="11.25" x14ac:dyDescent="0.2">
      <c r="E91" s="40"/>
      <c r="F91" s="40"/>
      <c r="H91" s="40"/>
      <c r="I91" s="40"/>
      <c r="M91" s="40"/>
      <c r="P91" s="77"/>
      <c r="Q91" s="40"/>
      <c r="V91" s="57"/>
    </row>
    <row r="92" spans="5:22" s="29" customFormat="1" ht="11.25" x14ac:dyDescent="0.2">
      <c r="E92" s="40"/>
      <c r="F92" s="40"/>
      <c r="H92" s="40"/>
      <c r="I92" s="40"/>
      <c r="M92" s="40"/>
      <c r="P92" s="77"/>
      <c r="Q92" s="40"/>
      <c r="V92" s="57"/>
    </row>
    <row r="93" spans="5:22" s="29" customFormat="1" ht="11.25" x14ac:dyDescent="0.2">
      <c r="E93" s="40"/>
      <c r="F93" s="40"/>
      <c r="H93" s="40"/>
      <c r="I93" s="40"/>
      <c r="M93" s="40"/>
      <c r="P93" s="77"/>
      <c r="Q93" s="40"/>
      <c r="V93" s="57"/>
    </row>
    <row r="94" spans="5:22" s="29" customFormat="1" ht="11.25" x14ac:dyDescent="0.2">
      <c r="E94" s="40"/>
      <c r="F94" s="40"/>
      <c r="H94" s="40"/>
      <c r="I94" s="40"/>
      <c r="M94" s="40"/>
      <c r="P94" s="77"/>
      <c r="Q94" s="40"/>
      <c r="V94" s="57"/>
    </row>
    <row r="95" spans="5:22" s="29" customFormat="1" ht="11.25" x14ac:dyDescent="0.2">
      <c r="E95" s="40"/>
      <c r="F95" s="40"/>
      <c r="H95" s="40"/>
      <c r="I95" s="40"/>
      <c r="M95" s="40"/>
      <c r="P95" s="77"/>
      <c r="Q95" s="40"/>
      <c r="V95" s="57"/>
    </row>
    <row r="96" spans="5:22" s="29" customFormat="1" ht="11.25" x14ac:dyDescent="0.2">
      <c r="E96" s="40"/>
      <c r="F96" s="40"/>
      <c r="H96" s="40"/>
      <c r="I96" s="40"/>
      <c r="M96" s="40"/>
      <c r="P96" s="77"/>
      <c r="Q96" s="40"/>
      <c r="V96" s="57"/>
    </row>
  </sheetData>
  <mergeCells count="1">
    <mergeCell ref="P3:Q3"/>
  </mergeCells>
  <phoneticPr fontId="0" type="noConversion"/>
  <pageMargins left="0.78740157480314965" right="0.78740157480314965" top="0.98425196850393704" bottom="0.98425196850393704" header="0.4921259845" footer="0.492125984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c607_03</vt:lpstr>
    </vt:vector>
  </TitlesOfParts>
  <Company>SenSUT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</dc:creator>
  <dcterms:created xsi:type="dcterms:W3CDTF">2003-04-15T15:05:35Z</dcterms:created>
  <dcterms:modified xsi:type="dcterms:W3CDTF">2020-09-23T11:20:17Z</dcterms:modified>
</cp:coreProperties>
</file>