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Umweltatlas\Umweltatlas\01Boden\01_10_Rieselfelder\2010\2025_korrektur_pankow\von_michael\"/>
    </mc:Choice>
  </mc:AlternateContent>
  <xr:revisionPtr revIDLastSave="0" documentId="13_ncr:1_{88FB0E2B-7B78-4387-8FB7-C61640FA4B1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_08_gesamt" sheetId="1" r:id="rId1"/>
    <sheet name="Tabelle1_1992" sheetId="2" r:id="rId2"/>
    <sheet name="Tabelle1_2010_2018" sheetId="3" r:id="rId3"/>
    <sheet name="Tabelle 1 wie im Word Dokument" sheetId="4" r:id="rId4"/>
  </sheets>
  <definedNames>
    <definedName name="_08_gesamt">_08_gesamt!$A$1:$G$21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" i="3" l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I5" i="1" l="1"/>
  <c r="I6" i="1"/>
  <c r="I8" i="1"/>
  <c r="I9" i="1"/>
  <c r="I10" i="1"/>
  <c r="I14" i="1"/>
  <c r="I15" i="1"/>
  <c r="I16" i="1"/>
  <c r="I17" i="1"/>
  <c r="I18" i="1"/>
  <c r="I22" i="1"/>
  <c r="I2" i="1"/>
  <c r="H3" i="1"/>
  <c r="I3" i="1" s="1"/>
  <c r="H4" i="1"/>
  <c r="I4" i="1" s="1"/>
  <c r="H5" i="1"/>
  <c r="H6" i="1"/>
  <c r="H7" i="1"/>
  <c r="I7" i="1" s="1"/>
  <c r="H8" i="1"/>
  <c r="H9" i="1"/>
  <c r="H10" i="1"/>
  <c r="H11" i="1"/>
  <c r="I11" i="1" s="1"/>
  <c r="H12" i="1"/>
  <c r="I12" i="1" s="1"/>
  <c r="H13" i="1"/>
  <c r="I13" i="1" s="1"/>
  <c r="H14" i="1"/>
  <c r="H15" i="1"/>
  <c r="H16" i="1"/>
  <c r="H17" i="1"/>
  <c r="H18" i="1"/>
  <c r="H19" i="1"/>
  <c r="I19" i="1" s="1"/>
  <c r="H20" i="1"/>
  <c r="I20" i="1" s="1"/>
  <c r="H21" i="1"/>
  <c r="I21" i="1" s="1"/>
  <c r="H22" i="1"/>
  <c r="H2" i="1"/>
  <c r="G24" i="3" l="1"/>
  <c r="O24" i="3" s="1"/>
  <c r="G23" i="3"/>
  <c r="O23" i="3" s="1"/>
  <c r="G22" i="3"/>
  <c r="G21" i="3"/>
  <c r="O22" i="3" s="1"/>
  <c r="G20" i="3"/>
  <c r="O20" i="3" s="1"/>
  <c r="G5" i="3"/>
  <c r="O5" i="3" s="1"/>
  <c r="G26" i="3"/>
  <c r="O26" i="3" s="1"/>
  <c r="G25" i="3"/>
  <c r="O25" i="3" s="1"/>
  <c r="G19" i="3"/>
  <c r="O19" i="3" s="1"/>
  <c r="G18" i="3"/>
  <c r="O18" i="3" s="1"/>
  <c r="G17" i="3"/>
  <c r="O17" i="3" s="1"/>
  <c r="G16" i="3"/>
  <c r="O16" i="3" s="1"/>
  <c r="G6" i="3"/>
  <c r="O6" i="3" s="1"/>
  <c r="G7" i="3"/>
  <c r="O7" i="3" s="1"/>
  <c r="G8" i="3"/>
  <c r="O8" i="3" s="1"/>
  <c r="G9" i="3"/>
  <c r="O9" i="3" s="1"/>
  <c r="G10" i="3"/>
  <c r="O10" i="3" s="1"/>
  <c r="G11" i="3"/>
  <c r="O11" i="3" s="1"/>
  <c r="G12" i="3"/>
  <c r="O12" i="3" s="1"/>
  <c r="G13" i="3"/>
  <c r="O13" i="3" s="1"/>
  <c r="G14" i="3"/>
  <c r="O14" i="3" s="1"/>
  <c r="G15" i="3"/>
  <c r="O15" i="3" s="1"/>
  <c r="O2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Haag, Leilah</author>
  </authors>
  <commentList>
    <comment ref="D3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Haag, Leilah:</t>
        </r>
        <r>
          <rPr>
            <sz val="9"/>
            <color indexed="81"/>
            <rFont val="Segoe UI"/>
            <family val="2"/>
          </rPr>
          <t xml:space="preserve">
hier fehlen noch die Klammerzusätze
</t>
        </r>
      </text>
    </comment>
    <comment ref="G10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Haag, Leilah:</t>
        </r>
        <r>
          <rPr>
            <sz val="9"/>
            <color indexed="81"/>
            <rFont val="Segoe UI"/>
            <family val="2"/>
          </rPr>
          <t xml:space="preserve">
hier weicht meine Zahl von Michaels ab
326</t>
        </r>
      </text>
    </comment>
    <comment ref="B28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>Haag, Leilah:</t>
        </r>
        <r>
          <rPr>
            <sz val="9"/>
            <color indexed="81"/>
            <rFont val="Segoe UI"/>
            <family val="2"/>
          </rPr>
          <t xml:space="preserve">
Nummern nochmal prüfen
</t>
        </r>
      </text>
    </comment>
  </commentList>
</comments>
</file>

<file path=xl/sharedStrings.xml><?xml version="1.0" encoding="utf-8"?>
<sst xmlns="http://schemas.openxmlformats.org/spreadsheetml/2006/main" count="357" uniqueCount="152">
  <si>
    <t>RFNAME</t>
  </si>
  <si>
    <t>Staedtische_praegung</t>
  </si>
  <si>
    <t>staedtisches_gruen</t>
  </si>
  <si>
    <t>lawi</t>
  </si>
  <si>
    <t>wald</t>
  </si>
  <si>
    <t>natuerliches_gruen</t>
  </si>
  <si>
    <t>gewaesser</t>
  </si>
  <si>
    <t>Anstalt Dalldorf</t>
  </si>
  <si>
    <t>Blankenfelde</t>
  </si>
  <si>
    <t>Buch</t>
  </si>
  <si>
    <t>Deutsch-Wusterhausen</t>
  </si>
  <si>
    <t>Falkenberg</t>
  </si>
  <si>
    <t>Hellersdorf</t>
  </si>
  <si>
    <t>Hobrechtsfelde</t>
  </si>
  <si>
    <t>Malchow</t>
  </si>
  <si>
    <t>Osdorf</t>
  </si>
  <si>
    <t>Sputendorf</t>
  </si>
  <si>
    <t>Tasdorf</t>
  </si>
  <si>
    <t>Wansdorf</t>
  </si>
  <si>
    <t>Tab. 1: Rieselfeldbezirke nach Betriebszeitraum, Menge und Herkunft des aufgebrachten Abwassers, Fläche und Flächennutzung</t>
  </si>
  <si>
    <t xml:space="preserve">    Flächennutzung 1992 (ha)</t>
  </si>
  <si>
    <t>Kompo-</t>
  </si>
  <si>
    <t>Betriebs-</t>
  </si>
  <si>
    <t>Abwassermenge</t>
  </si>
  <si>
    <t>Fläche</t>
  </si>
  <si>
    <t>Riesel-</t>
  </si>
  <si>
    <t xml:space="preserve">stierung </t>
  </si>
  <si>
    <t>Landwirt-</t>
  </si>
  <si>
    <t>Forst</t>
  </si>
  <si>
    <t>Sonstige 4)</t>
  </si>
  <si>
    <t>Rieselfeldbezirk</t>
  </si>
  <si>
    <t>zeitraum</t>
  </si>
  <si>
    <t>(Mio.m3/Jahr) 1)</t>
  </si>
  <si>
    <t>Herkunft 2)</t>
  </si>
  <si>
    <t>(ha) 3)</t>
  </si>
  <si>
    <t>technisch</t>
  </si>
  <si>
    <t xml:space="preserve">Schlamm- </t>
  </si>
  <si>
    <t>schaft</t>
  </si>
  <si>
    <t>lagerung</t>
  </si>
  <si>
    <t xml:space="preserve">  1. Wansdorf</t>
  </si>
  <si>
    <t>1912 – 1998</t>
  </si>
  <si>
    <t>UM</t>
  </si>
  <si>
    <t xml:space="preserve"> –</t>
  </si>
  <si>
    <t xml:space="preserve">  2. Karolinenhöhe</t>
  </si>
  <si>
    <t>seit 1890</t>
  </si>
  <si>
    <t>5)</t>
  </si>
  <si>
    <t>WB</t>
  </si>
  <si>
    <t xml:space="preserve">  3. Blankenfelde</t>
  </si>
  <si>
    <t>1890 – 1985</t>
  </si>
  <si>
    <t>WB/OB</t>
  </si>
  <si>
    <t>1 105</t>
  </si>
  <si>
    <t xml:space="preserve">  4. Mühlenbeck</t>
  </si>
  <si>
    <t>1911 – 1985</t>
  </si>
  <si>
    <t xml:space="preserve">  5. Schönerlinde</t>
  </si>
  <si>
    <t>1893 – 1985</t>
  </si>
  <si>
    <t xml:space="preserve">  6. Buch</t>
  </si>
  <si>
    <t>1898 – 1985</t>
  </si>
  <si>
    <t xml:space="preserve">  7. Hobrechtsfelde</t>
  </si>
  <si>
    <t>6)</t>
  </si>
  <si>
    <t xml:space="preserve">  8. Malchow</t>
  </si>
  <si>
    <t>1886 – 1968</t>
  </si>
  <si>
    <t>OB</t>
  </si>
  <si>
    <t xml:space="preserve">  9. Falkenberg</t>
  </si>
  <si>
    <t>1884 – 1969</t>
  </si>
  <si>
    <t>10. Hellersdorf</t>
  </si>
  <si>
    <t>1886 – 1969</t>
  </si>
  <si>
    <t>11. Münchehofe</t>
  </si>
  <si>
    <t>1907 – 1976</t>
  </si>
  <si>
    <t>OB/UM</t>
  </si>
  <si>
    <t>12. Tasdorf</t>
  </si>
  <si>
    <t>1910 – 1976</t>
  </si>
  <si>
    <t>13. Sputendorf</t>
  </si>
  <si>
    <t>WB/UM</t>
  </si>
  <si>
    <t>1 186</t>
  </si>
  <si>
    <t>14. Großbeeren</t>
  </si>
  <si>
    <t>seit 1893</t>
  </si>
  <si>
    <t>15. Osdorf</t>
  </si>
  <si>
    <t>1876 – 1976</t>
  </si>
  <si>
    <t>1 195</t>
  </si>
  <si>
    <t>keine Angaben</t>
  </si>
  <si>
    <t>16. Groß-Ziethen</t>
  </si>
  <si>
    <t>1902 – 1988</t>
  </si>
  <si>
    <t>17. Klein Ziethen/</t>
  </si>
  <si>
    <t>1890 – 1989</t>
  </si>
  <si>
    <t xml:space="preserve">      Selchow</t>
  </si>
  <si>
    <t>18. Waßmannsdorf</t>
  </si>
  <si>
    <t>19. Boddinsfelde</t>
  </si>
  <si>
    <t>1905 – 1989</t>
  </si>
  <si>
    <t>20. Deutsch-</t>
  </si>
  <si>
    <t>seit 1903</t>
  </si>
  <si>
    <t xml:space="preserve">      Wusterhausen</t>
  </si>
  <si>
    <t>1) derzeitige Beaufschlagungsmenge, für Wansdorf im Jahr 1971, für stillgelegte Flächen im Jahr vor der Stillegung, 2) Herkunft des aufgebrachten Abwassers:</t>
  </si>
  <si>
    <t>WB=West-Berlin, OB=Ost-Berlin, UM=Umland, für Wansdorf bis 1983: WB/UM, 3) aptierte Fläche 1948, 4) Fremdnutzung (z.B. Lagerplatz, Deponie) und Flächenaus-</t>
  </si>
  <si>
    <t xml:space="preserve">sonderung (Wohnungs-, Industrie- und Autobahnbau) 5) Angaben nur für die im Stadtgebiet Berlins gelegenen Betriebsteile, 6) Flächenzuwachs aufgrund von Wege- </t>
  </si>
  <si>
    <t>und Grabenflächenreduzierung</t>
  </si>
  <si>
    <t xml:space="preserve">Betriebs-
zeitraum
</t>
  </si>
  <si>
    <t>20. Deutsch-Wusterhausen</t>
  </si>
  <si>
    <t>21. Anstalt Dalldorf</t>
  </si>
  <si>
    <t>22. Strafgefängnis Plötzensee</t>
  </si>
  <si>
    <t>1905-1927</t>
  </si>
  <si>
    <t>1869-v1930</t>
  </si>
  <si>
    <t>Nutzung Corine 2018</t>
  </si>
  <si>
    <t>Städtisch geprägt / bebaut</t>
  </si>
  <si>
    <t>Städtisches Grün</t>
  </si>
  <si>
    <t>Landwirtschaft</t>
  </si>
  <si>
    <t>Wald</t>
  </si>
  <si>
    <t>Natürliches Grün</t>
  </si>
  <si>
    <t>Gewässer</t>
  </si>
  <si>
    <t>17. Klein Ziethen/Selchow</t>
  </si>
  <si>
    <t>Groß-Ziethen</t>
  </si>
  <si>
    <t>Boddinsfelde</t>
  </si>
  <si>
    <t>Aptierte Fläche
(ha)5</t>
  </si>
  <si>
    <t>Fläche max.
 Ausdehnung</t>
  </si>
  <si>
    <t xml:space="preserve">Beaufschla-
gungsab-
wassermenge
(Mio.m3/Jahr)
</t>
  </si>
  <si>
    <t>GIS-Fläche</t>
  </si>
  <si>
    <t>-</t>
  </si>
  <si>
    <t>Karolinenhöhe</t>
  </si>
  <si>
    <t>Mühlenbeck</t>
  </si>
  <si>
    <t>Mönchehofe</t>
  </si>
  <si>
    <t>Schönerlinde</t>
  </si>
  <si>
    <t>Strafgefängnis Plötzensee</t>
  </si>
  <si>
    <t>Waßmannsdorf</t>
  </si>
  <si>
    <t>Großbeeren</t>
  </si>
  <si>
    <t>SUMME km2</t>
  </si>
  <si>
    <t>SUMME ha</t>
  </si>
  <si>
    <t>Vergleichsfaktor
1948&lt;-&gt;2018</t>
  </si>
  <si>
    <t>1869 – v1930</t>
  </si>
  <si>
    <t>1905 – 1927</t>
  </si>
  <si>
    <t>1903 – 1994</t>
  </si>
  <si>
    <t>1893 – 1994</t>
  </si>
  <si>
    <t>1890 – 1994</t>
  </si>
  <si>
    <t>1890 – 2010</t>
  </si>
  <si>
    <r>
      <t>Herkunft
aufgebrachtes
Abwasser</t>
    </r>
    <r>
      <rPr>
        <b/>
        <vertAlign val="superscript"/>
        <sz val="10"/>
        <rFont val="Arial"/>
        <family val="2"/>
      </rPr>
      <t xml:space="preserve"> 2)</t>
    </r>
  </si>
  <si>
    <t xml:space="preserve">Herkunft des
aufgebrachten
Abwassers
</t>
  </si>
  <si>
    <r>
      <t xml:space="preserve">Fläche max. Aus-dehnung </t>
    </r>
    <r>
      <rPr>
        <b/>
        <vertAlign val="superscript"/>
        <sz val="10"/>
        <rFont val="Arial"/>
        <family val="2"/>
      </rPr>
      <t>3)</t>
    </r>
  </si>
  <si>
    <r>
      <t xml:space="preserve">Abwasser-menge des aufgebrachten Abwassers (Mio.m³/Jahr) </t>
    </r>
    <r>
      <rPr>
        <b/>
        <vertAlign val="superscript"/>
        <sz val="10"/>
        <rFont val="Arial"/>
        <family val="2"/>
      </rPr>
      <t>1)</t>
    </r>
  </si>
  <si>
    <r>
      <t>Landbedeckungen in den ehemaligen Rieselfeldbezirken 2018</t>
    </r>
    <r>
      <rPr>
        <b/>
        <vertAlign val="superscript"/>
        <sz val="10"/>
        <rFont val="Arial"/>
        <family val="2"/>
      </rPr>
      <t xml:space="preserve"> 4)</t>
    </r>
  </si>
  <si>
    <t>Landwirt-schaft</t>
  </si>
  <si>
    <t>Städtisch geprägt / Bebaut</t>
  </si>
  <si>
    <t>Umland</t>
  </si>
  <si>
    <t>West-Berlin/Umland</t>
  </si>
  <si>
    <t>West-Berlin/Ost-Berlin</t>
  </si>
  <si>
    <t>West-Berlin</t>
  </si>
  <si>
    <t>Ost-Berlin/Umland</t>
  </si>
  <si>
    <t>Ost-Berlin</t>
  </si>
  <si>
    <r>
      <rPr>
        <vertAlign val="superscript"/>
        <sz val="10"/>
        <color theme="1"/>
        <rFont val="Arial"/>
        <family val="2"/>
      </rPr>
      <t>1)</t>
    </r>
    <r>
      <rPr>
        <sz val="10"/>
        <color theme="1"/>
        <rFont val="Arial"/>
        <family val="2"/>
      </rPr>
      <t xml:space="preserve">  Beaufschlagungsmenge im Jahr vor der Stilllegung, für Wansdorf im Jahr 1971, für Deutsch-Wusterhausen, Großbeeren sowie Sputendorf im Jahr 1992,
</t>
    </r>
    <r>
      <rPr>
        <vertAlign val="superscript"/>
        <sz val="10"/>
        <color theme="1"/>
        <rFont val="Arial"/>
        <family val="2"/>
      </rPr>
      <t>2)</t>
    </r>
    <r>
      <rPr>
        <sz val="10"/>
        <color theme="1"/>
        <rFont val="Arial"/>
        <family val="2"/>
      </rPr>
      <t xml:space="preserve"> Herkunft für Wansdorf bis 1983: West-Berlin/Umland, 
</t>
    </r>
    <r>
      <rPr>
        <vertAlign val="superscript"/>
        <sz val="10"/>
        <color theme="1"/>
        <rFont val="Arial"/>
        <family val="2"/>
      </rPr>
      <t>3)</t>
    </r>
    <r>
      <rPr>
        <sz val="10"/>
        <color theme="1"/>
        <rFont val="Arial"/>
        <family val="2"/>
      </rPr>
      <t xml:space="preserve"> maximale Ausdehnung der aptierten Flächen bis zum Stilllegungsjahr, 
</t>
    </r>
    <r>
      <rPr>
        <vertAlign val="superscript"/>
        <sz val="10"/>
        <color theme="1"/>
        <rFont val="Arial"/>
        <family val="2"/>
      </rPr>
      <t>4)</t>
    </r>
    <r>
      <rPr>
        <sz val="10"/>
        <color theme="1"/>
        <rFont val="Arial"/>
        <family val="2"/>
      </rPr>
      <t xml:space="preserve"> zusammengefasste Klassen aus Corine Land Cover 5ha </t>
    </r>
    <r>
      <rPr>
        <sz val="10"/>
        <color theme="1"/>
        <rFont val="Calibri"/>
        <family val="2"/>
      </rPr>
      <t>©</t>
    </r>
    <r>
      <rPr>
        <sz val="10"/>
        <color theme="1"/>
        <rFont val="Arial"/>
        <family val="2"/>
      </rPr>
      <t xml:space="preserve"> GeoBasis-DE / BKG (2018), es können Rundungsdifferenzen auftreten, 
</t>
    </r>
    <r>
      <rPr>
        <vertAlign val="superscript"/>
        <sz val="10"/>
        <color theme="1"/>
        <rFont val="Arial"/>
        <family val="2"/>
      </rPr>
      <t>5)</t>
    </r>
    <r>
      <rPr>
        <sz val="10"/>
        <color theme="1"/>
        <rFont val="Arial"/>
        <family val="2"/>
      </rPr>
      <t xml:space="preserve"> Angaben nur für die im Stadtgebiet Berlin gelegenen Betriebsteile</t>
    </r>
  </si>
  <si>
    <t>Tab. 1: Rieselfeldbezirke nach Betriebszeitraum, Menge und Herkunft des aufgebrachten Abwassers, Fläche und Landbedeckung</t>
  </si>
  <si>
    <r>
      <t xml:space="preserve">2,6 </t>
    </r>
    <r>
      <rPr>
        <vertAlign val="superscript"/>
        <sz val="10"/>
        <rFont val="Arial"/>
        <family val="2"/>
      </rPr>
      <t>5)</t>
    </r>
  </si>
  <si>
    <t>keine Angabe</t>
  </si>
  <si>
    <t xml:space="preserve">23. Preußische Hauptkadettenanstalt </t>
  </si>
  <si>
    <t>1885 – v1930</t>
  </si>
  <si>
    <t xml:space="preserve">Preußische Hauptkadettenanstalt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</si>
</sst>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B05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0" tint="-0.34998626667073579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5">
    <xf numFmtId="0" fontId="0" fillId="0" borderId="0" xfId="0"/>
    <xf numFmtId="164" fontId="0" fillId="0" borderId="0" xfId="1" applyNumberFormat="1" applyFont="1"/>
    <xf numFmtId="0" fontId="2" fillId="0" borderId="0" xfId="0" applyFont="1"/>
    <xf numFmtId="165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65" fontId="3" fillId="2" borderId="2" xfId="0" applyNumberFormat="1" applyFont="1" applyFill="1" applyBorder="1" applyAlignment="1">
      <alignment horizontal="left" vertical="center"/>
    </xf>
    <xf numFmtId="165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165" fontId="2" fillId="3" borderId="0" xfId="0" applyNumberFormat="1" applyFont="1" applyFill="1" applyBorder="1" applyAlignment="1">
      <alignment vertical="center"/>
    </xf>
    <xf numFmtId="165" fontId="2" fillId="3" borderId="5" xfId="0" applyNumberFormat="1" applyFont="1" applyFill="1" applyBorder="1" applyAlignment="1">
      <alignment horizontal="left" vertical="center"/>
    </xf>
    <xf numFmtId="165" fontId="2" fillId="3" borderId="0" xfId="0" applyNumberFormat="1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Continuous" vertical="center"/>
    </xf>
    <xf numFmtId="0" fontId="3" fillId="3" borderId="7" xfId="0" applyFont="1" applyFill="1" applyBorder="1" applyAlignment="1">
      <alignment horizontal="centerContinuous" vertical="center"/>
    </xf>
    <xf numFmtId="0" fontId="3" fillId="3" borderId="8" xfId="0" applyFont="1" applyFill="1" applyBorder="1" applyAlignment="1">
      <alignment horizontal="centerContinuous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Continuous" vertical="center"/>
    </xf>
    <xf numFmtId="0" fontId="2" fillId="3" borderId="0" xfId="0" applyFont="1" applyFill="1" applyBorder="1" applyAlignment="1">
      <alignment horizontal="centerContinuous"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165" fontId="3" fillId="3" borderId="0" xfId="0" applyNumberFormat="1" applyFont="1" applyFill="1" applyBorder="1" applyAlignment="1">
      <alignment horizontal="centerContinuous" vertical="center"/>
    </xf>
    <xf numFmtId="165" fontId="3" fillId="3" borderId="5" xfId="0" applyNumberFormat="1" applyFont="1" applyFill="1" applyBorder="1" applyAlignment="1">
      <alignment horizontal="centerContinuous" vertical="center"/>
    </xf>
    <xf numFmtId="165" fontId="3" fillId="3" borderId="0" xfId="0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Continuous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165" fontId="2" fillId="3" borderId="7" xfId="0" applyNumberFormat="1" applyFont="1" applyFill="1" applyBorder="1" applyAlignment="1">
      <alignment vertical="center"/>
    </xf>
    <xf numFmtId="165" fontId="2" fillId="3" borderId="8" xfId="0" applyNumberFormat="1" applyFont="1" applyFill="1" applyBorder="1" applyAlignment="1">
      <alignment horizontal="left" vertical="center"/>
    </xf>
    <xf numFmtId="165" fontId="2" fillId="3" borderId="7" xfId="0" applyNumberFormat="1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Continuous"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165" fontId="2" fillId="3" borderId="11" xfId="0" applyNumberFormat="1" applyFont="1" applyFill="1" applyBorder="1" applyAlignment="1">
      <alignment vertical="center"/>
    </xf>
    <xf numFmtId="165" fontId="2" fillId="3" borderId="10" xfId="0" applyNumberFormat="1" applyFont="1" applyFill="1" applyBorder="1" applyAlignment="1">
      <alignment horizontal="left" vertical="center"/>
    </xf>
    <xf numFmtId="165" fontId="2" fillId="3" borderId="11" xfId="0" applyNumberFormat="1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left" vertical="center"/>
    </xf>
    <xf numFmtId="165" fontId="2" fillId="3" borderId="10" xfId="0" applyNumberFormat="1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9" xfId="0" applyFont="1" applyFill="1" applyBorder="1" applyAlignment="1">
      <alignment horizontal="centerContinuous" vertical="center"/>
    </xf>
    <xf numFmtId="0" fontId="2" fillId="3" borderId="11" xfId="0" applyFont="1" applyFill="1" applyBorder="1" applyAlignment="1">
      <alignment horizontal="centerContinuous" vertical="center"/>
    </xf>
    <xf numFmtId="0" fontId="2" fillId="3" borderId="9" xfId="0" applyFont="1" applyFill="1" applyBorder="1" applyAlignment="1">
      <alignment horizontal="centerContinuous"/>
    </xf>
    <xf numFmtId="0" fontId="2" fillId="3" borderId="10" xfId="0" applyFont="1" applyFill="1" applyBorder="1" applyAlignment="1">
      <alignment horizontal="centerContinuous" vertical="center"/>
    </xf>
    <xf numFmtId="0" fontId="2" fillId="3" borderId="6" xfId="0" applyFont="1" applyFill="1" applyBorder="1"/>
    <xf numFmtId="0" fontId="2" fillId="3" borderId="7" xfId="0" applyFont="1" applyFill="1" applyBorder="1"/>
    <xf numFmtId="165" fontId="2" fillId="3" borderId="7" xfId="0" applyNumberFormat="1" applyFont="1" applyFill="1" applyBorder="1"/>
    <xf numFmtId="165" fontId="2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/>
    <xf numFmtId="0" fontId="7" fillId="3" borderId="8" xfId="0" applyFont="1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3" fontId="9" fillId="3" borderId="11" xfId="0" applyNumberFormat="1" applyFont="1" applyFill="1" applyBorder="1" applyAlignment="1">
      <alignment horizontal="right" vertical="center"/>
    </xf>
    <xf numFmtId="1" fontId="7" fillId="3" borderId="18" xfId="0" applyNumberFormat="1" applyFont="1" applyFill="1" applyBorder="1" applyAlignment="1">
      <alignment horizontal="right" vertical="center"/>
    </xf>
    <xf numFmtId="0" fontId="7" fillId="3" borderId="21" xfId="0" applyFont="1" applyFill="1" applyBorder="1" applyAlignment="1">
      <alignment vertical="center"/>
    </xf>
    <xf numFmtId="3" fontId="8" fillId="3" borderId="17" xfId="0" applyNumberFormat="1" applyFont="1" applyFill="1" applyBorder="1" applyAlignment="1">
      <alignment horizontal="center" vertical="center"/>
    </xf>
    <xf numFmtId="3" fontId="8" fillId="3" borderId="11" xfId="0" applyNumberFormat="1" applyFont="1" applyFill="1" applyBorder="1" applyAlignment="1">
      <alignment horizontal="center" vertical="center"/>
    </xf>
    <xf numFmtId="1" fontId="8" fillId="3" borderId="9" xfId="0" applyNumberFormat="1" applyFont="1" applyFill="1" applyBorder="1" applyAlignment="1">
      <alignment horizontal="center" vertical="center"/>
    </xf>
    <xf numFmtId="1" fontId="8" fillId="3" borderId="17" xfId="0" applyNumberFormat="1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/>
    <xf numFmtId="165" fontId="7" fillId="0" borderId="0" xfId="0" applyNumberFormat="1" applyFont="1"/>
    <xf numFmtId="0" fontId="7" fillId="0" borderId="0" xfId="0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vertical="center"/>
    </xf>
    <xf numFmtId="0" fontId="7" fillId="3" borderId="1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165" fontId="7" fillId="3" borderId="1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" fontId="7" fillId="3" borderId="17" xfId="0" applyNumberFormat="1" applyFont="1" applyFill="1" applyBorder="1" applyAlignment="1">
      <alignment horizontal="right" vertical="center"/>
    </xf>
    <xf numFmtId="3" fontId="7" fillId="3" borderId="11" xfId="0" applyNumberFormat="1" applyFont="1" applyFill="1" applyBorder="1" applyAlignment="1">
      <alignment horizontal="right" vertical="center"/>
    </xf>
    <xf numFmtId="1" fontId="7" fillId="3" borderId="9" xfId="0" applyNumberFormat="1" applyFont="1" applyFill="1" applyBorder="1" applyAlignment="1">
      <alignment horizontal="right" vertical="center"/>
    </xf>
    <xf numFmtId="1" fontId="7" fillId="3" borderId="17" xfId="0" applyNumberFormat="1" applyFont="1" applyFill="1" applyBorder="1" applyAlignment="1">
      <alignment horizontal="right" vertical="center"/>
    </xf>
    <xf numFmtId="1" fontId="7" fillId="3" borderId="11" xfId="0" applyNumberFormat="1" applyFont="1" applyFill="1" applyBorder="1" applyAlignment="1">
      <alignment horizontal="right" vertical="center"/>
    </xf>
    <xf numFmtId="164" fontId="10" fillId="0" borderId="0" xfId="1" applyNumberFormat="1" applyFont="1"/>
    <xf numFmtId="164" fontId="9" fillId="0" borderId="0" xfId="1" applyNumberFormat="1" applyFont="1"/>
    <xf numFmtId="164" fontId="11" fillId="0" borderId="0" xfId="1" applyNumberFormat="1" applyFont="1"/>
    <xf numFmtId="1" fontId="7" fillId="3" borderId="9" xfId="0" applyNumberFormat="1" applyFont="1" applyFill="1" applyBorder="1" applyAlignment="1">
      <alignment horizontal="left" vertical="center"/>
    </xf>
    <xf numFmtId="43" fontId="9" fillId="0" borderId="0" xfId="1" applyNumberFormat="1" applyFont="1"/>
    <xf numFmtId="0" fontId="7" fillId="3" borderId="11" xfId="0" applyFont="1" applyFill="1" applyBorder="1" applyAlignment="1">
      <alignment vertical="center"/>
    </xf>
    <xf numFmtId="3" fontId="7" fillId="3" borderId="17" xfId="0" applyNumberFormat="1" applyFont="1" applyFill="1" applyBorder="1" applyAlignment="1">
      <alignment vertical="center"/>
    </xf>
    <xf numFmtId="1" fontId="7" fillId="3" borderId="17" xfId="0" applyNumberFormat="1" applyFont="1" applyFill="1" applyBorder="1" applyAlignment="1">
      <alignment vertical="center"/>
    </xf>
    <xf numFmtId="1" fontId="7" fillId="3" borderId="7" xfId="0" applyNumberFormat="1" applyFont="1" applyFill="1" applyBorder="1" applyAlignment="1">
      <alignment horizontal="right" vertical="center"/>
    </xf>
    <xf numFmtId="1" fontId="7" fillId="3" borderId="6" xfId="0" applyNumberFormat="1" applyFont="1" applyFill="1" applyBorder="1" applyAlignment="1">
      <alignment horizontal="right" vertical="center"/>
    </xf>
    <xf numFmtId="164" fontId="12" fillId="0" borderId="0" xfId="1" applyNumberFormat="1" applyFont="1"/>
    <xf numFmtId="0" fontId="13" fillId="0" borderId="0" xfId="0" applyFont="1"/>
    <xf numFmtId="43" fontId="13" fillId="0" borderId="0" xfId="1" applyNumberFormat="1" applyFont="1"/>
    <xf numFmtId="164" fontId="13" fillId="0" borderId="0" xfId="1" applyNumberFormat="1" applyFont="1"/>
    <xf numFmtId="164" fontId="11" fillId="0" borderId="0" xfId="1" applyNumberFormat="1" applyFont="1" applyAlignment="1">
      <alignment horizontal="right"/>
    </xf>
    <xf numFmtId="164" fontId="0" fillId="0" borderId="0" xfId="0" applyNumberFormat="1"/>
    <xf numFmtId="3" fontId="10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1" fontId="7" fillId="3" borderId="17" xfId="0" applyNumberFormat="1" applyFont="1" applyFill="1" applyBorder="1" applyAlignment="1">
      <alignment horizontal="right" vertical="center"/>
    </xf>
    <xf numFmtId="1" fontId="7" fillId="3" borderId="9" xfId="0" applyNumberFormat="1" applyFont="1" applyFill="1" applyBorder="1" applyAlignment="1">
      <alignment horizontal="right" vertical="center"/>
    </xf>
    <xf numFmtId="0" fontId="14" fillId="0" borderId="0" xfId="0" applyFont="1"/>
    <xf numFmtId="1" fontId="16" fillId="6" borderId="18" xfId="0" applyNumberFormat="1" applyFont="1" applyFill="1" applyBorder="1" applyAlignment="1">
      <alignment horizontal="center" vertical="center"/>
    </xf>
    <xf numFmtId="1" fontId="16" fillId="6" borderId="7" xfId="0" applyNumberFormat="1" applyFont="1" applyFill="1" applyBorder="1" applyAlignment="1">
      <alignment horizontal="center" vertical="center"/>
    </xf>
    <xf numFmtId="1" fontId="16" fillId="6" borderId="6" xfId="0" applyNumberFormat="1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165" fontId="16" fillId="6" borderId="7" xfId="0" applyNumberFormat="1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vertical="center"/>
    </xf>
    <xf numFmtId="1" fontId="16" fillId="6" borderId="17" xfId="0" applyNumberFormat="1" applyFont="1" applyFill="1" applyBorder="1" applyAlignment="1">
      <alignment horizontal="center" vertical="center"/>
    </xf>
    <xf numFmtId="1" fontId="16" fillId="6" borderId="11" xfId="0" applyNumberFormat="1" applyFont="1" applyFill="1" applyBorder="1" applyAlignment="1">
      <alignment horizontal="center" vertical="center"/>
    </xf>
    <xf numFmtId="1" fontId="16" fillId="6" borderId="9" xfId="0" applyNumberFormat="1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vertical="center"/>
    </xf>
    <xf numFmtId="3" fontId="16" fillId="6" borderId="11" xfId="0" applyNumberFormat="1" applyFont="1" applyFill="1" applyBorder="1" applyAlignment="1">
      <alignment horizontal="center" vertical="center"/>
    </xf>
    <xf numFmtId="165" fontId="16" fillId="6" borderId="11" xfId="0" applyNumberFormat="1" applyFont="1" applyFill="1" applyBorder="1" applyAlignment="1">
      <alignment horizontal="center" vertical="center"/>
    </xf>
    <xf numFmtId="1" fontId="16" fillId="6" borderId="17" xfId="0" applyNumberFormat="1" applyFont="1" applyFill="1" applyBorder="1" applyAlignment="1">
      <alignment horizontal="center" vertical="center"/>
    </xf>
    <xf numFmtId="3" fontId="16" fillId="6" borderId="13" xfId="0" applyNumberFormat="1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1" fontId="18" fillId="3" borderId="22" xfId="0" applyNumberFormat="1" applyFont="1" applyFill="1" applyBorder="1" applyAlignment="1">
      <alignment horizontal="center" vertical="center" wrapText="1"/>
    </xf>
    <xf numFmtId="1" fontId="18" fillId="3" borderId="2" xfId="0" applyNumberFormat="1" applyFont="1" applyFill="1" applyBorder="1" applyAlignment="1">
      <alignment horizontal="center" vertical="center" wrapText="1"/>
    </xf>
    <xf numFmtId="1" fontId="18" fillId="3" borderId="22" xfId="0" applyNumberFormat="1" applyFont="1" applyFill="1" applyBorder="1" applyAlignment="1">
      <alignment horizontal="center" vertical="center"/>
    </xf>
    <xf numFmtId="1" fontId="18" fillId="3" borderId="2" xfId="0" applyNumberFormat="1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/>
    </xf>
    <xf numFmtId="165" fontId="16" fillId="3" borderId="2" xfId="0" applyNumberFormat="1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6" fillId="3" borderId="22" xfId="0" applyFont="1" applyFill="1" applyBorder="1" applyAlignment="1">
      <alignment vertical="center"/>
    </xf>
    <xf numFmtId="0" fontId="18" fillId="3" borderId="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165" fontId="18" fillId="3" borderId="2" xfId="0" applyNumberFormat="1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0" fillId="0" borderId="2" xfId="0" applyFont="1" applyBorder="1" applyAlignment="1"/>
    <xf numFmtId="0" fontId="10" fillId="0" borderId="3" xfId="0" applyFont="1" applyBorder="1" applyAlignment="1"/>
    <xf numFmtId="0" fontId="2" fillId="3" borderId="14" xfId="0" applyFont="1" applyFill="1" applyBorder="1" applyAlignment="1">
      <alignment vertical="center"/>
    </xf>
    <xf numFmtId="0" fontId="10" fillId="0" borderId="15" xfId="0" applyFont="1" applyBorder="1" applyAlignment="1"/>
    <xf numFmtId="0" fontId="10" fillId="0" borderId="16" xfId="0" applyFont="1" applyBorder="1" applyAlignment="1"/>
    <xf numFmtId="0" fontId="7" fillId="3" borderId="4" xfId="0" applyFont="1" applyFill="1" applyBorder="1" applyAlignment="1">
      <alignment vertical="center"/>
    </xf>
    <xf numFmtId="0" fontId="10" fillId="0" borderId="0" xfId="0" applyFont="1" applyBorder="1" applyAlignment="1"/>
    <xf numFmtId="0" fontId="10" fillId="0" borderId="5" xfId="0" applyFont="1" applyBorder="1" applyAlignment="1"/>
    <xf numFmtId="0" fontId="7" fillId="3" borderId="6" xfId="0" applyFont="1" applyFill="1" applyBorder="1" applyAlignment="1">
      <alignment vertical="center"/>
    </xf>
    <xf numFmtId="0" fontId="10" fillId="0" borderId="7" xfId="0" applyFont="1" applyBorder="1" applyAlignment="1"/>
    <xf numFmtId="0" fontId="10" fillId="0" borderId="8" xfId="0" applyFont="1" applyBorder="1" applyAlignment="1"/>
    <xf numFmtId="1" fontId="7" fillId="3" borderId="20" xfId="0" applyNumberFormat="1" applyFont="1" applyFill="1" applyBorder="1" applyAlignment="1">
      <alignment horizontal="right" vertical="center"/>
    </xf>
    <xf numFmtId="1" fontId="7" fillId="3" borderId="17" xfId="0" applyNumberFormat="1" applyFont="1" applyFill="1" applyBorder="1" applyAlignment="1">
      <alignment horizontal="right" vertical="center"/>
    </xf>
    <xf numFmtId="3" fontId="9" fillId="3" borderId="13" xfId="0" applyNumberFormat="1" applyFont="1" applyFill="1" applyBorder="1" applyAlignment="1">
      <alignment horizontal="right" vertical="center"/>
    </xf>
    <xf numFmtId="3" fontId="9" fillId="3" borderId="11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165" fontId="7" fillId="3" borderId="19" xfId="0" applyNumberFormat="1" applyFont="1" applyFill="1" applyBorder="1" applyAlignment="1">
      <alignment horizontal="right" vertical="center"/>
    </xf>
    <xf numFmtId="165" fontId="7" fillId="3" borderId="9" xfId="0" applyNumberFormat="1" applyFont="1" applyFill="1" applyBorder="1" applyAlignment="1">
      <alignment horizontal="right" vertical="center"/>
    </xf>
    <xf numFmtId="1" fontId="7" fillId="3" borderId="19" xfId="0" applyNumberFormat="1" applyFont="1" applyFill="1" applyBorder="1" applyAlignment="1">
      <alignment horizontal="right" vertical="center"/>
    </xf>
    <xf numFmtId="1" fontId="7" fillId="3" borderId="9" xfId="0" applyNumberFormat="1" applyFont="1" applyFill="1" applyBorder="1" applyAlignment="1">
      <alignment horizontal="right" vertical="center"/>
    </xf>
    <xf numFmtId="1" fontId="7" fillId="3" borderId="12" xfId="0" applyNumberFormat="1" applyFont="1" applyFill="1" applyBorder="1" applyAlignment="1">
      <alignment horizontal="right" vertical="center"/>
    </xf>
    <xf numFmtId="1" fontId="7" fillId="3" borderId="10" xfId="0" applyNumberFormat="1" applyFont="1" applyFill="1" applyBorder="1" applyAlignment="1">
      <alignment horizontal="right" vertical="center"/>
    </xf>
    <xf numFmtId="1" fontId="16" fillId="6" borderId="20" xfId="0" applyNumberFormat="1" applyFont="1" applyFill="1" applyBorder="1" applyAlignment="1">
      <alignment horizontal="center" vertical="center"/>
    </xf>
    <xf numFmtId="1" fontId="16" fillId="6" borderId="17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wrapText="1"/>
    </xf>
    <xf numFmtId="0" fontId="14" fillId="5" borderId="2" xfId="0" applyFont="1" applyFill="1" applyBorder="1" applyAlignment="1">
      <alignment wrapText="1"/>
    </xf>
    <xf numFmtId="0" fontId="14" fillId="5" borderId="3" xfId="0" applyFont="1" applyFill="1" applyBorder="1" applyAlignment="1">
      <alignment wrapText="1"/>
    </xf>
    <xf numFmtId="0" fontId="20" fillId="7" borderId="22" xfId="0" applyFont="1" applyFill="1" applyBorder="1" applyAlignment="1">
      <alignment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165" fontId="16" fillId="6" borderId="20" xfId="0" applyNumberFormat="1" applyFont="1" applyFill="1" applyBorder="1" applyAlignment="1">
      <alignment horizontal="center" vertical="center"/>
    </xf>
    <xf numFmtId="165" fontId="16" fillId="6" borderId="17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workbookViewId="0">
      <selection activeCell="C25" sqref="C25"/>
    </sheetView>
  </sheetViews>
  <sheetFormatPr baseColWidth="10" defaultColWidth="9.140625" defaultRowHeight="15" x14ac:dyDescent="0.25"/>
  <cols>
    <col min="1" max="1" width="27.85546875" bestFit="1" customWidth="1"/>
    <col min="2" max="2" width="20.7109375" bestFit="1" customWidth="1"/>
    <col min="3" max="3" width="18.28515625" bestFit="1" customWidth="1"/>
    <col min="4" max="4" width="11.5703125" bestFit="1" customWidth="1"/>
    <col min="5" max="5" width="10.5703125" bestFit="1" customWidth="1"/>
    <col min="6" max="6" width="18.28515625" bestFit="1" customWidth="1"/>
    <col min="7" max="7" width="10.42578125" bestFit="1" customWidth="1"/>
    <col min="8" max="8" width="11.5703125" bestFit="1" customWidth="1"/>
    <col min="9" max="9" width="10.28515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123</v>
      </c>
      <c r="I1" t="s">
        <v>124</v>
      </c>
    </row>
    <row r="2" spans="1:9" x14ac:dyDescent="0.25">
      <c r="A2" t="s">
        <v>7</v>
      </c>
      <c r="B2" s="1">
        <v>49924.548533200003</v>
      </c>
      <c r="C2" s="1"/>
      <c r="D2" s="1"/>
      <c r="E2" s="1"/>
      <c r="F2" s="1"/>
      <c r="G2" s="1"/>
      <c r="H2" s="115">
        <f>SUM(B2:G2)</f>
        <v>49924.548533200003</v>
      </c>
      <c r="I2" s="115">
        <f>H2/10000</f>
        <v>4.9924548533199999</v>
      </c>
    </row>
    <row r="3" spans="1:9" x14ac:dyDescent="0.25">
      <c r="A3" t="s">
        <v>8</v>
      </c>
      <c r="B3" s="1">
        <v>1612289.1603053</v>
      </c>
      <c r="C3" s="1">
        <v>1165031.6116120501</v>
      </c>
      <c r="D3" s="1">
        <v>8925784.0839222707</v>
      </c>
      <c r="E3" s="1">
        <v>2453253.7846591002</v>
      </c>
      <c r="F3" s="1">
        <v>1054424.66419605</v>
      </c>
      <c r="G3" s="1">
        <v>83381.999167000002</v>
      </c>
      <c r="H3" s="115">
        <f t="shared" ref="H3:H22" si="0">SUM(B3:G3)</f>
        <v>15294165.303861773</v>
      </c>
      <c r="I3" s="115">
        <f t="shared" ref="I3:I22" si="1">H3/10000</f>
        <v>1529.4165303861773</v>
      </c>
    </row>
    <row r="4" spans="1:9" x14ac:dyDescent="0.25">
      <c r="A4" t="s">
        <v>9</v>
      </c>
      <c r="B4" s="1">
        <v>85123.263183899995</v>
      </c>
      <c r="C4" s="1"/>
      <c r="D4" s="1">
        <v>1142306.9050807699</v>
      </c>
      <c r="E4" s="1">
        <v>1011127.98369187</v>
      </c>
      <c r="F4" s="1">
        <v>556711.45430276403</v>
      </c>
      <c r="G4" s="1"/>
      <c r="H4" s="115">
        <f t="shared" si="0"/>
        <v>2795269.6062593036</v>
      </c>
      <c r="I4" s="115">
        <f t="shared" si="1"/>
        <v>279.52696062593037</v>
      </c>
    </row>
    <row r="5" spans="1:9" x14ac:dyDescent="0.25">
      <c r="A5" t="s">
        <v>10</v>
      </c>
      <c r="B5" s="1">
        <v>101411.824748</v>
      </c>
      <c r="C5" s="1">
        <v>129.50238564</v>
      </c>
      <c r="D5" s="1">
        <v>830478.09864890005</v>
      </c>
      <c r="E5" s="1">
        <v>10310.517874496099</v>
      </c>
      <c r="F5" s="1">
        <v>5500935.4249369996</v>
      </c>
      <c r="G5" s="1"/>
      <c r="H5" s="115">
        <f t="shared" si="0"/>
        <v>6443265.3685940355</v>
      </c>
      <c r="I5" s="115">
        <f t="shared" si="1"/>
        <v>644.32653685940352</v>
      </c>
    </row>
    <row r="6" spans="1:9" x14ac:dyDescent="0.25">
      <c r="A6" t="s">
        <v>11</v>
      </c>
      <c r="B6" s="1">
        <v>6888356.3189307498</v>
      </c>
      <c r="C6" s="1">
        <v>2302102.16991658</v>
      </c>
      <c r="D6" s="1">
        <v>1027905.87822483</v>
      </c>
      <c r="E6" s="1">
        <v>371865.85497099999</v>
      </c>
      <c r="F6" s="1">
        <v>249666.83540400001</v>
      </c>
      <c r="G6" s="1"/>
      <c r="H6" s="115">
        <f t="shared" si="0"/>
        <v>10839897.05744716</v>
      </c>
      <c r="I6" s="115">
        <f t="shared" si="1"/>
        <v>1083.989705744716</v>
      </c>
    </row>
    <row r="7" spans="1:9" x14ac:dyDescent="0.25">
      <c r="A7" t="s">
        <v>122</v>
      </c>
      <c r="B7" s="1">
        <v>892523.78351231897</v>
      </c>
      <c r="C7" s="1">
        <v>348403.7726737</v>
      </c>
      <c r="D7" s="1">
        <v>6419400.3263984201</v>
      </c>
      <c r="E7" s="1">
        <v>51699.208911287998</v>
      </c>
      <c r="F7" s="1">
        <v>681679.28376952</v>
      </c>
      <c r="G7" s="1"/>
      <c r="H7" s="115">
        <f t="shared" si="0"/>
        <v>8393706.3752652481</v>
      </c>
      <c r="I7" s="115">
        <f t="shared" si="1"/>
        <v>839.37063752652477</v>
      </c>
    </row>
    <row r="8" spans="1:9" x14ac:dyDescent="0.25">
      <c r="A8" t="s">
        <v>109</v>
      </c>
      <c r="B8" s="1"/>
      <c r="C8" s="1"/>
      <c r="D8" s="1">
        <v>761242.44505350001</v>
      </c>
      <c r="E8" s="1">
        <v>24666.775058800002</v>
      </c>
      <c r="F8" s="1">
        <v>38329.693325200002</v>
      </c>
      <c r="G8" s="1"/>
      <c r="H8" s="115">
        <f t="shared" si="0"/>
        <v>824238.91343750001</v>
      </c>
      <c r="I8" s="115">
        <f t="shared" si="1"/>
        <v>82.42389134375</v>
      </c>
    </row>
    <row r="9" spans="1:9" x14ac:dyDescent="0.25">
      <c r="A9" t="s">
        <v>12</v>
      </c>
      <c r="B9" s="1">
        <v>5541659.5605275799</v>
      </c>
      <c r="C9" s="1">
        <v>1615340.9594807799</v>
      </c>
      <c r="D9" s="1">
        <v>920201.90959479997</v>
      </c>
      <c r="E9" s="1"/>
      <c r="F9" s="1"/>
      <c r="G9" s="1"/>
      <c r="H9" s="115">
        <f t="shared" si="0"/>
        <v>8077202.4296031604</v>
      </c>
      <c r="I9" s="115">
        <f t="shared" si="1"/>
        <v>807.720242960316</v>
      </c>
    </row>
    <row r="10" spans="1:9" x14ac:dyDescent="0.25">
      <c r="A10" t="s">
        <v>13</v>
      </c>
      <c r="B10" s="1">
        <v>46378.035853200003</v>
      </c>
      <c r="C10" s="1"/>
      <c r="D10" s="1">
        <v>378240.69645854499</v>
      </c>
      <c r="E10" s="1">
        <v>4033396.2681642398</v>
      </c>
      <c r="F10" s="1">
        <v>3784626.6941888998</v>
      </c>
      <c r="G10" s="1"/>
      <c r="H10" s="115">
        <f t="shared" si="0"/>
        <v>8242641.6946648844</v>
      </c>
      <c r="I10" s="115">
        <f t="shared" si="1"/>
        <v>824.2641694664884</v>
      </c>
    </row>
    <row r="11" spans="1:9" x14ac:dyDescent="0.25">
      <c r="A11" t="s">
        <v>116</v>
      </c>
      <c r="B11" s="1">
        <v>46635.031968640003</v>
      </c>
      <c r="C11" s="1">
        <v>185422.12686476001</v>
      </c>
      <c r="D11" s="1">
        <v>3487091.8745376002</v>
      </c>
      <c r="E11" s="1">
        <v>348974.97850050998</v>
      </c>
      <c r="F11" s="1"/>
      <c r="G11" s="1"/>
      <c r="H11" s="115">
        <f t="shared" si="0"/>
        <v>4068124.0118715102</v>
      </c>
      <c r="I11" s="115">
        <f t="shared" si="1"/>
        <v>406.81240118715101</v>
      </c>
    </row>
    <row r="12" spans="1:9" x14ac:dyDescent="0.25">
      <c r="A12" t="s">
        <v>117</v>
      </c>
      <c r="B12" s="1">
        <v>34862.795677410999</v>
      </c>
      <c r="C12" s="1">
        <v>90.889249907299998</v>
      </c>
      <c r="D12" s="1">
        <v>1941519.34697033</v>
      </c>
      <c r="E12" s="1">
        <v>15980.1314719</v>
      </c>
      <c r="F12" s="1">
        <v>300285.47373179998</v>
      </c>
      <c r="G12" s="1">
        <v>15886.9244641</v>
      </c>
      <c r="H12" s="115">
        <f t="shared" si="0"/>
        <v>2308625.5615654485</v>
      </c>
      <c r="I12" s="115">
        <f t="shared" si="1"/>
        <v>230.86255615654485</v>
      </c>
    </row>
    <row r="13" spans="1:9" x14ac:dyDescent="0.25">
      <c r="A13" t="s">
        <v>118</v>
      </c>
      <c r="B13" s="1">
        <v>141918.991912</v>
      </c>
      <c r="C13" s="1"/>
      <c r="D13" s="1">
        <v>651236.15865200001</v>
      </c>
      <c r="E13" s="1">
        <v>51368.345344594003</v>
      </c>
      <c r="F13" s="1">
        <v>411178.15155349998</v>
      </c>
      <c r="G13" s="1"/>
      <c r="H13" s="115">
        <f t="shared" si="0"/>
        <v>1255701.647462094</v>
      </c>
      <c r="I13" s="115">
        <f t="shared" si="1"/>
        <v>125.5701647462094</v>
      </c>
    </row>
    <row r="14" spans="1:9" x14ac:dyDescent="0.25">
      <c r="A14" t="s">
        <v>14</v>
      </c>
      <c r="B14" s="1">
        <v>4753073.2529328102</v>
      </c>
      <c r="C14" s="1">
        <v>2504665.7517531202</v>
      </c>
      <c r="D14" s="1">
        <v>5045353.1459490396</v>
      </c>
      <c r="E14" s="1">
        <v>53098.0934003</v>
      </c>
      <c r="F14" s="1">
        <v>747749.23976919998</v>
      </c>
      <c r="G14" s="1"/>
      <c r="H14" s="115">
        <f t="shared" si="0"/>
        <v>13103939.48380447</v>
      </c>
      <c r="I14" s="115">
        <f t="shared" si="1"/>
        <v>1310.393948380447</v>
      </c>
    </row>
    <row r="15" spans="1:9" x14ac:dyDescent="0.25">
      <c r="A15" t="s">
        <v>15</v>
      </c>
      <c r="B15" s="1">
        <v>589862.17115722701</v>
      </c>
      <c r="C15" s="1">
        <v>153274.54596515899</v>
      </c>
      <c r="D15" s="1">
        <v>14833916.1702595</v>
      </c>
      <c r="E15" s="1">
        <v>751523.39201588905</v>
      </c>
      <c r="F15" s="1">
        <v>147149.93649577</v>
      </c>
      <c r="G15" s="1"/>
      <c r="H15" s="115">
        <f t="shared" si="0"/>
        <v>16475726.215893544</v>
      </c>
      <c r="I15" s="115">
        <f t="shared" si="1"/>
        <v>1647.5726215893544</v>
      </c>
    </row>
    <row r="16" spans="1:9" x14ac:dyDescent="0.25">
      <c r="A16" t="s">
        <v>119</v>
      </c>
      <c r="B16" s="1">
        <v>216511.54059620001</v>
      </c>
      <c r="C16" s="1"/>
      <c r="D16" s="1">
        <v>1295057.88923809</v>
      </c>
      <c r="E16" s="1">
        <v>180410.16946860001</v>
      </c>
      <c r="F16" s="1">
        <v>439296.09528341098</v>
      </c>
      <c r="G16" s="1">
        <v>39834.817361699999</v>
      </c>
      <c r="H16" s="115">
        <f t="shared" si="0"/>
        <v>2171110.5119480011</v>
      </c>
      <c r="I16" s="115">
        <f t="shared" si="1"/>
        <v>217.1110511948001</v>
      </c>
    </row>
    <row r="17" spans="1:9" x14ac:dyDescent="0.25">
      <c r="A17" t="s">
        <v>16</v>
      </c>
      <c r="B17" s="1">
        <v>283615.55609397398</v>
      </c>
      <c r="C17" s="1">
        <v>327577.61085265002</v>
      </c>
      <c r="D17" s="1">
        <v>12863443.885477001</v>
      </c>
      <c r="E17" s="1">
        <v>252739.14659992501</v>
      </c>
      <c r="F17" s="1">
        <v>94718.841288299998</v>
      </c>
      <c r="G17" s="1"/>
      <c r="H17" s="115">
        <f t="shared" si="0"/>
        <v>13822095.040311849</v>
      </c>
      <c r="I17" s="115">
        <f t="shared" si="1"/>
        <v>1382.2095040311849</v>
      </c>
    </row>
    <row r="18" spans="1:9" x14ac:dyDescent="0.25">
      <c r="A18" t="s">
        <v>120</v>
      </c>
      <c r="B18" s="1">
        <v>50260.644607100003</v>
      </c>
      <c r="C18" s="1">
        <v>33.148763827000003</v>
      </c>
      <c r="D18" s="1"/>
      <c r="E18" s="1"/>
      <c r="F18" s="1"/>
      <c r="G18" s="1"/>
      <c r="H18" s="115">
        <f t="shared" si="0"/>
        <v>50293.793370927</v>
      </c>
      <c r="I18" s="115">
        <f t="shared" si="1"/>
        <v>5.0293793370927</v>
      </c>
    </row>
    <row r="19" spans="1:9" x14ac:dyDescent="0.25">
      <c r="A19" t="s">
        <v>17</v>
      </c>
      <c r="B19" s="1">
        <v>214192.595660791</v>
      </c>
      <c r="C19" s="1"/>
      <c r="D19" s="1">
        <v>1456255.7651543899</v>
      </c>
      <c r="E19" s="1">
        <v>86903.729805716997</v>
      </c>
      <c r="F19" s="1">
        <v>339461.69800500001</v>
      </c>
      <c r="G19" s="1"/>
      <c r="H19" s="115">
        <f t="shared" si="0"/>
        <v>2096813.7886258978</v>
      </c>
      <c r="I19" s="115">
        <f t="shared" si="1"/>
        <v>209.68137886258978</v>
      </c>
    </row>
    <row r="20" spans="1:9" x14ac:dyDescent="0.25">
      <c r="A20" t="s">
        <v>121</v>
      </c>
      <c r="B20" s="1">
        <v>676949.48722063401</v>
      </c>
      <c r="C20" s="1">
        <v>121085.133724</v>
      </c>
      <c r="D20" s="1">
        <v>3808827.3424304002</v>
      </c>
      <c r="E20" s="1">
        <v>146052.97543795101</v>
      </c>
      <c r="F20" s="1">
        <v>373491.59949019999</v>
      </c>
      <c r="G20" s="1"/>
      <c r="H20" s="115">
        <f t="shared" si="0"/>
        <v>5126406.5383031853</v>
      </c>
      <c r="I20" s="115">
        <f t="shared" si="1"/>
        <v>512.64065383031857</v>
      </c>
    </row>
    <row r="21" spans="1:9" x14ac:dyDescent="0.25">
      <c r="A21" t="s">
        <v>18</v>
      </c>
      <c r="B21" s="1">
        <v>92952.200603799996</v>
      </c>
      <c r="C21" s="1"/>
      <c r="D21" s="1">
        <v>1106139.9331423701</v>
      </c>
      <c r="E21" s="1">
        <v>176245.92689692101</v>
      </c>
      <c r="F21" s="1"/>
      <c r="G21" s="1"/>
      <c r="H21" s="115">
        <f t="shared" si="0"/>
        <v>1375338.0606430909</v>
      </c>
      <c r="I21" s="115">
        <f t="shared" si="1"/>
        <v>137.53380606430909</v>
      </c>
    </row>
    <row r="22" spans="1:9" x14ac:dyDescent="0.25">
      <c r="A22" t="s">
        <v>110</v>
      </c>
      <c r="D22" s="1">
        <v>1424322.96951536</v>
      </c>
      <c r="E22" s="1">
        <v>23860.731267499999</v>
      </c>
      <c r="H22" s="115">
        <f t="shared" si="0"/>
        <v>1448183.7007828599</v>
      </c>
      <c r="I22" s="115">
        <f t="shared" si="1"/>
        <v>144.81837007828599</v>
      </c>
    </row>
    <row r="23" spans="1:9" x14ac:dyDescent="0.25">
      <c r="I23" s="1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8"/>
  <sheetViews>
    <sheetView workbookViewId="0">
      <selection activeCell="F24" sqref="F24"/>
    </sheetView>
  </sheetViews>
  <sheetFormatPr baseColWidth="10" defaultRowHeight="15" x14ac:dyDescent="0.25"/>
  <sheetData>
    <row r="1" spans="1:22" x14ac:dyDescent="0.25">
      <c r="A1" s="2"/>
      <c r="B1" s="2"/>
      <c r="C1" s="2"/>
      <c r="D1" s="2"/>
      <c r="E1" s="2"/>
      <c r="F1" s="3"/>
      <c r="G1" s="4"/>
      <c r="H1" s="4"/>
      <c r="I1" s="2"/>
      <c r="J1" s="5"/>
      <c r="K1" s="5"/>
      <c r="L1" s="5"/>
      <c r="M1" s="6"/>
      <c r="N1" s="5"/>
      <c r="O1" s="2"/>
      <c r="P1" s="2"/>
      <c r="Q1" s="6"/>
      <c r="R1" s="5"/>
      <c r="S1" s="5"/>
      <c r="T1" s="5"/>
      <c r="U1" s="2"/>
      <c r="V1" s="2"/>
    </row>
    <row r="2" spans="1:22" x14ac:dyDescent="0.25">
      <c r="A2" s="7"/>
      <c r="B2" s="8"/>
      <c r="C2" s="9" t="s">
        <v>19</v>
      </c>
      <c r="D2" s="10"/>
      <c r="E2" s="10"/>
      <c r="F2" s="10"/>
      <c r="G2" s="11"/>
      <c r="H2" s="11"/>
      <c r="I2" s="12"/>
      <c r="J2" s="10"/>
      <c r="K2" s="10"/>
      <c r="L2" s="13"/>
      <c r="M2" s="14"/>
      <c r="N2" s="13"/>
      <c r="O2" s="10"/>
      <c r="P2" s="10"/>
      <c r="Q2" s="14"/>
      <c r="R2" s="10"/>
      <c r="S2" s="13"/>
      <c r="T2" s="13"/>
      <c r="U2" s="15"/>
      <c r="V2" s="7"/>
    </row>
    <row r="3" spans="1:22" x14ac:dyDescent="0.25">
      <c r="A3" s="16"/>
      <c r="B3" s="17"/>
      <c r="C3" s="18"/>
      <c r="D3" s="19"/>
      <c r="E3" s="18"/>
      <c r="F3" s="20"/>
      <c r="G3" s="21"/>
      <c r="H3" s="22"/>
      <c r="I3" s="18"/>
      <c r="J3" s="23"/>
      <c r="K3" s="23"/>
      <c r="L3" s="24" t="s">
        <v>20</v>
      </c>
      <c r="M3" s="25"/>
      <c r="N3" s="25"/>
      <c r="O3" s="25"/>
      <c r="P3" s="25"/>
      <c r="Q3" s="25"/>
      <c r="R3" s="25"/>
      <c r="S3" s="25"/>
      <c r="T3" s="25"/>
      <c r="U3" s="26"/>
      <c r="V3" s="16"/>
    </row>
    <row r="4" spans="1:22" x14ac:dyDescent="0.25">
      <c r="A4" s="16"/>
      <c r="B4" s="17"/>
      <c r="C4" s="18"/>
      <c r="D4" s="19"/>
      <c r="E4" s="18"/>
      <c r="F4" s="20"/>
      <c r="G4" s="21"/>
      <c r="H4" s="22"/>
      <c r="I4" s="18"/>
      <c r="J4" s="23"/>
      <c r="K4" s="23"/>
      <c r="L4" s="27"/>
      <c r="M4" s="28"/>
      <c r="N4" s="29" t="s">
        <v>21</v>
      </c>
      <c r="O4" s="30"/>
      <c r="P4" s="17"/>
      <c r="Q4" s="28"/>
      <c r="R4" s="27"/>
      <c r="S4" s="23"/>
      <c r="T4" s="27"/>
      <c r="U4" s="18"/>
      <c r="V4" s="16"/>
    </row>
    <row r="5" spans="1:22" x14ac:dyDescent="0.25">
      <c r="A5" s="7"/>
      <c r="B5" s="31"/>
      <c r="C5" s="32"/>
      <c r="D5" s="33"/>
      <c r="E5" s="34" t="s">
        <v>22</v>
      </c>
      <c r="F5" s="35" t="s">
        <v>23</v>
      </c>
      <c r="G5" s="36"/>
      <c r="H5" s="37"/>
      <c r="I5" s="32"/>
      <c r="J5" s="33" t="s">
        <v>24</v>
      </c>
      <c r="K5" s="33"/>
      <c r="L5" s="29" t="s">
        <v>25</v>
      </c>
      <c r="M5" s="33"/>
      <c r="N5" s="29" t="s">
        <v>26</v>
      </c>
      <c r="O5" s="33"/>
      <c r="P5" s="29" t="s">
        <v>27</v>
      </c>
      <c r="Q5" s="33"/>
      <c r="R5" s="29" t="s">
        <v>28</v>
      </c>
      <c r="S5" s="33"/>
      <c r="T5" s="29" t="s">
        <v>29</v>
      </c>
      <c r="U5" s="34"/>
      <c r="V5" s="7"/>
    </row>
    <row r="6" spans="1:22" x14ac:dyDescent="0.25">
      <c r="A6" s="7"/>
      <c r="B6" s="31"/>
      <c r="C6" s="38" t="s">
        <v>30</v>
      </c>
      <c r="D6" s="33"/>
      <c r="E6" s="34" t="s">
        <v>31</v>
      </c>
      <c r="F6" s="35" t="s">
        <v>32</v>
      </c>
      <c r="G6" s="36"/>
      <c r="H6" s="33" t="s">
        <v>33</v>
      </c>
      <c r="I6" s="39"/>
      <c r="J6" s="33" t="s">
        <v>34</v>
      </c>
      <c r="K6" s="33"/>
      <c r="L6" s="29" t="s">
        <v>35</v>
      </c>
      <c r="M6" s="33"/>
      <c r="N6" s="29" t="s">
        <v>36</v>
      </c>
      <c r="O6" s="33"/>
      <c r="P6" s="29" t="s">
        <v>37</v>
      </c>
      <c r="Q6" s="33"/>
      <c r="R6" s="40"/>
      <c r="S6" s="41"/>
      <c r="T6" s="40"/>
      <c r="U6" s="32"/>
      <c r="V6" s="7"/>
    </row>
    <row r="7" spans="1:22" x14ac:dyDescent="0.25">
      <c r="A7" s="16"/>
      <c r="B7" s="42"/>
      <c r="C7" s="43"/>
      <c r="D7" s="44"/>
      <c r="E7" s="43"/>
      <c r="F7" s="45"/>
      <c r="G7" s="46"/>
      <c r="H7" s="47"/>
      <c r="I7" s="43"/>
      <c r="J7" s="48"/>
      <c r="K7" s="48"/>
      <c r="L7" s="49"/>
      <c r="M7" s="50"/>
      <c r="N7" s="24" t="s">
        <v>38</v>
      </c>
      <c r="O7" s="51"/>
      <c r="P7" s="42"/>
      <c r="Q7" s="50"/>
      <c r="R7" s="49"/>
      <c r="S7" s="48"/>
      <c r="T7" s="49"/>
      <c r="U7" s="43"/>
      <c r="V7" s="16"/>
    </row>
    <row r="8" spans="1:22" x14ac:dyDescent="0.25">
      <c r="A8" s="16"/>
      <c r="B8" s="52"/>
      <c r="C8" s="53" t="s">
        <v>39</v>
      </c>
      <c r="D8" s="54"/>
      <c r="E8" s="53" t="s">
        <v>40</v>
      </c>
      <c r="F8" s="55">
        <v>10</v>
      </c>
      <c r="G8" s="56"/>
      <c r="H8" s="57"/>
      <c r="I8" s="53" t="s">
        <v>41</v>
      </c>
      <c r="J8" s="58">
        <v>106</v>
      </c>
      <c r="K8" s="58"/>
      <c r="L8" s="59">
        <v>70</v>
      </c>
      <c r="M8" s="60"/>
      <c r="N8" s="59" t="s">
        <v>42</v>
      </c>
      <c r="O8" s="54"/>
      <c r="P8" s="59" t="s">
        <v>42</v>
      </c>
      <c r="Q8" s="60"/>
      <c r="R8" s="59" t="s">
        <v>42</v>
      </c>
      <c r="S8" s="58"/>
      <c r="T8" s="59">
        <v>36</v>
      </c>
      <c r="U8" s="53"/>
      <c r="V8" s="16"/>
    </row>
    <row r="9" spans="1:22" x14ac:dyDescent="0.25">
      <c r="A9" s="16"/>
      <c r="B9" s="52"/>
      <c r="C9" s="53" t="s">
        <v>43</v>
      </c>
      <c r="D9" s="54"/>
      <c r="E9" s="53" t="s">
        <v>44</v>
      </c>
      <c r="F9" s="55">
        <v>2.6</v>
      </c>
      <c r="G9" s="61" t="s">
        <v>45</v>
      </c>
      <c r="H9" s="57"/>
      <c r="I9" s="53" t="s">
        <v>46</v>
      </c>
      <c r="J9" s="58">
        <v>331</v>
      </c>
      <c r="K9" s="58"/>
      <c r="L9" s="59">
        <v>117</v>
      </c>
      <c r="M9" s="62" t="s">
        <v>45</v>
      </c>
      <c r="N9" s="59" t="s">
        <v>42</v>
      </c>
      <c r="O9" s="54"/>
      <c r="P9" s="59">
        <v>55</v>
      </c>
      <c r="Q9" s="62" t="s">
        <v>45</v>
      </c>
      <c r="R9" s="59" t="s">
        <v>42</v>
      </c>
      <c r="S9" s="58"/>
      <c r="T9" s="59">
        <v>14</v>
      </c>
      <c r="U9" s="63" t="s">
        <v>45</v>
      </c>
      <c r="V9" s="16"/>
    </row>
    <row r="10" spans="1:22" x14ac:dyDescent="0.25">
      <c r="A10" s="16"/>
      <c r="B10" s="52"/>
      <c r="C10" s="53" t="s">
        <v>47</v>
      </c>
      <c r="D10" s="54"/>
      <c r="E10" s="53" t="s">
        <v>48</v>
      </c>
      <c r="F10" s="55">
        <v>18</v>
      </c>
      <c r="G10" s="56"/>
      <c r="H10" s="57"/>
      <c r="I10" s="53" t="s">
        <v>49</v>
      </c>
      <c r="J10" s="58" t="s">
        <v>50</v>
      </c>
      <c r="K10" s="58"/>
      <c r="L10" s="59" t="s">
        <v>42</v>
      </c>
      <c r="M10" s="60"/>
      <c r="N10" s="59" t="s">
        <v>42</v>
      </c>
      <c r="O10" s="54"/>
      <c r="P10" s="59">
        <v>901</v>
      </c>
      <c r="Q10" s="60"/>
      <c r="R10" s="59">
        <v>180</v>
      </c>
      <c r="S10" s="58"/>
      <c r="T10" s="59">
        <v>24</v>
      </c>
      <c r="U10" s="53"/>
      <c r="V10" s="16"/>
    </row>
    <row r="11" spans="1:22" x14ac:dyDescent="0.25">
      <c r="A11" s="16"/>
      <c r="B11" s="17"/>
      <c r="C11" s="18" t="s">
        <v>51</v>
      </c>
      <c r="D11" s="19"/>
      <c r="E11" s="18" t="s">
        <v>52</v>
      </c>
      <c r="F11" s="20"/>
      <c r="G11" s="21"/>
      <c r="H11" s="22"/>
      <c r="I11" s="18" t="s">
        <v>46</v>
      </c>
      <c r="J11" s="23">
        <v>190</v>
      </c>
      <c r="K11" s="23"/>
      <c r="L11" s="27" t="s">
        <v>42</v>
      </c>
      <c r="M11" s="28"/>
      <c r="N11" s="27">
        <v>53</v>
      </c>
      <c r="O11" s="19"/>
      <c r="P11" s="27">
        <v>130</v>
      </c>
      <c r="Q11" s="28"/>
      <c r="R11" s="27" t="s">
        <v>42</v>
      </c>
      <c r="S11" s="23"/>
      <c r="T11" s="27">
        <v>7</v>
      </c>
      <c r="U11" s="18"/>
      <c r="V11" s="16"/>
    </row>
    <row r="12" spans="1:22" x14ac:dyDescent="0.25">
      <c r="A12" s="16"/>
      <c r="B12" s="52"/>
      <c r="C12" s="53"/>
      <c r="D12" s="54"/>
      <c r="E12" s="53"/>
      <c r="F12" s="20">
        <v>8.5</v>
      </c>
      <c r="G12" s="21"/>
      <c r="H12" s="57"/>
      <c r="I12" s="53"/>
      <c r="J12" s="58"/>
      <c r="K12" s="58"/>
      <c r="L12" s="59"/>
      <c r="M12" s="60"/>
      <c r="N12" s="59"/>
      <c r="O12" s="54"/>
      <c r="P12" s="59"/>
      <c r="Q12" s="60"/>
      <c r="R12" s="59"/>
      <c r="S12" s="58"/>
      <c r="T12" s="59"/>
      <c r="U12" s="53"/>
      <c r="V12" s="16"/>
    </row>
    <row r="13" spans="1:22" x14ac:dyDescent="0.25">
      <c r="A13" s="16"/>
      <c r="B13" s="17"/>
      <c r="C13" s="53" t="s">
        <v>53</v>
      </c>
      <c r="D13" s="54"/>
      <c r="E13" s="53" t="s">
        <v>54</v>
      </c>
      <c r="F13" s="55"/>
      <c r="G13" s="56"/>
      <c r="H13" s="57"/>
      <c r="I13" s="53" t="s">
        <v>46</v>
      </c>
      <c r="J13" s="58">
        <v>154</v>
      </c>
      <c r="K13" s="58"/>
      <c r="L13" s="59" t="s">
        <v>42</v>
      </c>
      <c r="M13" s="60"/>
      <c r="N13" s="59" t="s">
        <v>42</v>
      </c>
      <c r="O13" s="54"/>
      <c r="P13" s="59">
        <v>98</v>
      </c>
      <c r="Q13" s="60"/>
      <c r="R13" s="59">
        <v>39</v>
      </c>
      <c r="S13" s="58"/>
      <c r="T13" s="59">
        <v>17</v>
      </c>
      <c r="U13" s="53"/>
      <c r="V13" s="16"/>
    </row>
    <row r="14" spans="1:22" x14ac:dyDescent="0.25">
      <c r="A14" s="16"/>
      <c r="B14" s="52"/>
      <c r="C14" s="53" t="s">
        <v>55</v>
      </c>
      <c r="D14" s="54"/>
      <c r="E14" s="53" t="s">
        <v>56</v>
      </c>
      <c r="F14" s="20"/>
      <c r="G14" s="21"/>
      <c r="H14" s="57"/>
      <c r="I14" s="53" t="s">
        <v>49</v>
      </c>
      <c r="J14" s="58">
        <v>278</v>
      </c>
      <c r="K14" s="58"/>
      <c r="L14" s="59" t="s">
        <v>42</v>
      </c>
      <c r="M14" s="60"/>
      <c r="N14" s="59" t="s">
        <v>42</v>
      </c>
      <c r="O14" s="54"/>
      <c r="P14" s="59">
        <v>136</v>
      </c>
      <c r="Q14" s="60"/>
      <c r="R14" s="59">
        <v>126</v>
      </c>
      <c r="S14" s="58"/>
      <c r="T14" s="59">
        <v>16</v>
      </c>
      <c r="U14" s="53"/>
      <c r="V14" s="16"/>
    </row>
    <row r="15" spans="1:22" x14ac:dyDescent="0.25">
      <c r="A15" s="16"/>
      <c r="B15" s="17"/>
      <c r="C15" s="18"/>
      <c r="D15" s="19"/>
      <c r="E15" s="18"/>
      <c r="F15" s="20">
        <v>37</v>
      </c>
      <c r="G15" s="21"/>
      <c r="H15" s="22"/>
      <c r="I15" s="18"/>
      <c r="J15" s="23"/>
      <c r="K15" s="23"/>
      <c r="L15" s="27"/>
      <c r="M15" s="28"/>
      <c r="N15" s="27"/>
      <c r="O15" s="19"/>
      <c r="P15" s="27"/>
      <c r="Q15" s="28"/>
      <c r="R15" s="27"/>
      <c r="S15" s="23"/>
      <c r="T15" s="27"/>
      <c r="U15" s="18"/>
      <c r="V15" s="16"/>
    </row>
    <row r="16" spans="1:22" x14ac:dyDescent="0.25">
      <c r="A16" s="16"/>
      <c r="B16" s="52"/>
      <c r="C16" s="53" t="s">
        <v>57</v>
      </c>
      <c r="D16" s="54"/>
      <c r="E16" s="53" t="s">
        <v>56</v>
      </c>
      <c r="F16" s="55"/>
      <c r="G16" s="56"/>
      <c r="H16" s="57"/>
      <c r="I16" s="53" t="s">
        <v>49</v>
      </c>
      <c r="J16" s="58">
        <v>757</v>
      </c>
      <c r="K16" s="58"/>
      <c r="L16" s="59" t="s">
        <v>42</v>
      </c>
      <c r="M16" s="60"/>
      <c r="N16" s="59" t="s">
        <v>42</v>
      </c>
      <c r="O16" s="54"/>
      <c r="P16" s="59">
        <v>785</v>
      </c>
      <c r="Q16" s="62" t="s">
        <v>58</v>
      </c>
      <c r="R16" s="59" t="s">
        <v>42</v>
      </c>
      <c r="S16" s="58"/>
      <c r="T16" s="59" t="s">
        <v>42</v>
      </c>
      <c r="U16" s="53"/>
      <c r="V16" s="16"/>
    </row>
    <row r="17" spans="1:22" x14ac:dyDescent="0.25">
      <c r="A17" s="16"/>
      <c r="B17" s="52"/>
      <c r="C17" s="53" t="s">
        <v>59</v>
      </c>
      <c r="D17" s="54"/>
      <c r="E17" s="53" t="s">
        <v>60</v>
      </c>
      <c r="F17" s="55">
        <v>11</v>
      </c>
      <c r="G17" s="56"/>
      <c r="H17" s="57"/>
      <c r="I17" s="53" t="s">
        <v>61</v>
      </c>
      <c r="J17" s="58">
        <v>932</v>
      </c>
      <c r="K17" s="58"/>
      <c r="L17" s="59" t="s">
        <v>42</v>
      </c>
      <c r="M17" s="60"/>
      <c r="N17" s="59" t="s">
        <v>42</v>
      </c>
      <c r="O17" s="54"/>
      <c r="P17" s="59">
        <v>584</v>
      </c>
      <c r="Q17" s="60"/>
      <c r="R17" s="59" t="s">
        <v>42</v>
      </c>
      <c r="S17" s="58"/>
      <c r="T17" s="59">
        <v>348</v>
      </c>
      <c r="U17" s="53"/>
      <c r="V17" s="16"/>
    </row>
    <row r="18" spans="1:22" x14ac:dyDescent="0.25">
      <c r="A18" s="16"/>
      <c r="B18" s="52"/>
      <c r="C18" s="53" t="s">
        <v>62</v>
      </c>
      <c r="D18" s="54"/>
      <c r="E18" s="53" t="s">
        <v>63</v>
      </c>
      <c r="F18" s="55">
        <v>14.5</v>
      </c>
      <c r="G18" s="56"/>
      <c r="H18" s="57"/>
      <c r="I18" s="53" t="s">
        <v>61</v>
      </c>
      <c r="J18" s="58">
        <v>850</v>
      </c>
      <c r="K18" s="58"/>
      <c r="L18" s="59" t="s">
        <v>42</v>
      </c>
      <c r="M18" s="60"/>
      <c r="N18" s="59">
        <v>14</v>
      </c>
      <c r="O18" s="54"/>
      <c r="P18" s="59">
        <v>91</v>
      </c>
      <c r="Q18" s="60"/>
      <c r="R18" s="59" t="s">
        <v>42</v>
      </c>
      <c r="S18" s="58"/>
      <c r="T18" s="59">
        <v>745</v>
      </c>
      <c r="U18" s="53"/>
      <c r="V18" s="16"/>
    </row>
    <row r="19" spans="1:22" x14ac:dyDescent="0.25">
      <c r="A19" s="16"/>
      <c r="B19" s="52"/>
      <c r="C19" s="53" t="s">
        <v>64</v>
      </c>
      <c r="D19" s="54"/>
      <c r="E19" s="53" t="s">
        <v>65</v>
      </c>
      <c r="F19" s="55">
        <v>11</v>
      </c>
      <c r="G19" s="56"/>
      <c r="H19" s="57"/>
      <c r="I19" s="53" t="s">
        <v>61</v>
      </c>
      <c r="J19" s="58">
        <v>716</v>
      </c>
      <c r="K19" s="58"/>
      <c r="L19" s="59" t="s">
        <v>42</v>
      </c>
      <c r="M19" s="60"/>
      <c r="N19" s="59" t="s">
        <v>42</v>
      </c>
      <c r="O19" s="54"/>
      <c r="P19" s="59" t="s">
        <v>42</v>
      </c>
      <c r="Q19" s="60"/>
      <c r="R19" s="59" t="s">
        <v>42</v>
      </c>
      <c r="S19" s="58"/>
      <c r="T19" s="59">
        <v>716</v>
      </c>
      <c r="U19" s="53"/>
      <c r="V19" s="16"/>
    </row>
    <row r="20" spans="1:22" x14ac:dyDescent="0.25">
      <c r="A20" s="16"/>
      <c r="B20" s="52"/>
      <c r="C20" s="53" t="s">
        <v>66</v>
      </c>
      <c r="D20" s="54"/>
      <c r="E20" s="53" t="s">
        <v>67</v>
      </c>
      <c r="F20" s="55">
        <v>14.5</v>
      </c>
      <c r="G20" s="56"/>
      <c r="H20" s="57"/>
      <c r="I20" s="53" t="s">
        <v>68</v>
      </c>
      <c r="J20" s="58">
        <v>104</v>
      </c>
      <c r="K20" s="58"/>
      <c r="L20" s="59" t="s">
        <v>42</v>
      </c>
      <c r="M20" s="60"/>
      <c r="N20" s="59">
        <v>40</v>
      </c>
      <c r="O20" s="54"/>
      <c r="P20" s="59">
        <v>17</v>
      </c>
      <c r="Q20" s="60"/>
      <c r="R20" s="59" t="s">
        <v>42</v>
      </c>
      <c r="S20" s="58"/>
      <c r="T20" s="59">
        <v>47</v>
      </c>
      <c r="U20" s="53"/>
      <c r="V20" s="16"/>
    </row>
    <row r="21" spans="1:22" x14ac:dyDescent="0.25">
      <c r="A21" s="16"/>
      <c r="B21" s="52"/>
      <c r="C21" s="53" t="s">
        <v>69</v>
      </c>
      <c r="D21" s="54"/>
      <c r="E21" s="53" t="s">
        <v>70</v>
      </c>
      <c r="F21" s="55">
        <v>7</v>
      </c>
      <c r="G21" s="56"/>
      <c r="H21" s="57"/>
      <c r="I21" s="53" t="s">
        <v>68</v>
      </c>
      <c r="J21" s="58">
        <v>168</v>
      </c>
      <c r="K21" s="58"/>
      <c r="L21" s="59" t="s">
        <v>42</v>
      </c>
      <c r="M21" s="60"/>
      <c r="N21" s="59">
        <v>22</v>
      </c>
      <c r="O21" s="54"/>
      <c r="P21" s="59">
        <v>130</v>
      </c>
      <c r="Q21" s="60"/>
      <c r="R21" s="59" t="s">
        <v>42</v>
      </c>
      <c r="S21" s="58"/>
      <c r="T21" s="59">
        <v>16</v>
      </c>
      <c r="U21" s="53"/>
      <c r="V21" s="16"/>
    </row>
    <row r="22" spans="1:22" x14ac:dyDescent="0.25">
      <c r="A22" s="16"/>
      <c r="B22" s="52"/>
      <c r="C22" s="53" t="s">
        <v>71</v>
      </c>
      <c r="D22" s="54"/>
      <c r="E22" s="53" t="s">
        <v>44</v>
      </c>
      <c r="F22" s="55">
        <v>7.6</v>
      </c>
      <c r="G22" s="56"/>
      <c r="H22" s="57"/>
      <c r="I22" s="53" t="s">
        <v>72</v>
      </c>
      <c r="J22" s="58" t="s">
        <v>73</v>
      </c>
      <c r="K22" s="58"/>
      <c r="L22" s="59">
        <v>612</v>
      </c>
      <c r="M22" s="60"/>
      <c r="N22" s="59">
        <v>11</v>
      </c>
      <c r="O22" s="54"/>
      <c r="P22" s="59">
        <v>563</v>
      </c>
      <c r="Q22" s="60"/>
      <c r="R22" s="59" t="s">
        <v>42</v>
      </c>
      <c r="S22" s="58"/>
      <c r="T22" s="59" t="s">
        <v>42</v>
      </c>
      <c r="U22" s="53"/>
      <c r="V22" s="16"/>
    </row>
    <row r="23" spans="1:22" x14ac:dyDescent="0.25">
      <c r="A23" s="16"/>
      <c r="B23" s="52"/>
      <c r="C23" s="53" t="s">
        <v>74</v>
      </c>
      <c r="D23" s="54"/>
      <c r="E23" s="53" t="s">
        <v>75</v>
      </c>
      <c r="F23" s="55">
        <v>3.2</v>
      </c>
      <c r="G23" s="56"/>
      <c r="H23" s="57"/>
      <c r="I23" s="53" t="s">
        <v>72</v>
      </c>
      <c r="J23" s="58">
        <v>746</v>
      </c>
      <c r="K23" s="58"/>
      <c r="L23" s="59">
        <v>190</v>
      </c>
      <c r="M23" s="60"/>
      <c r="N23" s="59" t="s">
        <v>42</v>
      </c>
      <c r="O23" s="54"/>
      <c r="P23" s="59">
        <v>556</v>
      </c>
      <c r="Q23" s="60"/>
      <c r="R23" s="59" t="s">
        <v>42</v>
      </c>
      <c r="S23" s="58"/>
      <c r="T23" s="59" t="s">
        <v>42</v>
      </c>
      <c r="U23" s="53"/>
      <c r="V23" s="16"/>
    </row>
    <row r="24" spans="1:22" x14ac:dyDescent="0.25">
      <c r="A24" s="16"/>
      <c r="B24" s="52"/>
      <c r="C24" s="53" t="s">
        <v>76</v>
      </c>
      <c r="D24" s="54"/>
      <c r="E24" s="53" t="s">
        <v>77</v>
      </c>
      <c r="F24" s="55">
        <v>20</v>
      </c>
      <c r="G24" s="56"/>
      <c r="H24" s="57"/>
      <c r="I24" s="53" t="s">
        <v>72</v>
      </c>
      <c r="J24" s="58" t="s">
        <v>78</v>
      </c>
      <c r="K24" s="58"/>
      <c r="L24" s="64" t="s">
        <v>79</v>
      </c>
      <c r="M24" s="65"/>
      <c r="N24" s="66"/>
      <c r="O24" s="65"/>
      <c r="P24" s="64"/>
      <c r="Q24" s="65"/>
      <c r="R24" s="64"/>
      <c r="S24" s="65"/>
      <c r="T24" s="64"/>
      <c r="U24" s="67"/>
      <c r="V24" s="16"/>
    </row>
    <row r="25" spans="1:22" x14ac:dyDescent="0.25">
      <c r="A25" s="16"/>
      <c r="B25" s="52"/>
      <c r="C25" s="53" t="s">
        <v>80</v>
      </c>
      <c r="D25" s="54"/>
      <c r="E25" s="53" t="s">
        <v>81</v>
      </c>
      <c r="F25" s="55">
        <v>0.4</v>
      </c>
      <c r="G25" s="56"/>
      <c r="H25" s="57"/>
      <c r="I25" s="53" t="s">
        <v>49</v>
      </c>
      <c r="J25" s="58">
        <v>68</v>
      </c>
      <c r="K25" s="58"/>
      <c r="L25" s="59" t="s">
        <v>42</v>
      </c>
      <c r="M25" s="60"/>
      <c r="N25" s="59" t="s">
        <v>42</v>
      </c>
      <c r="O25" s="54"/>
      <c r="P25" s="59">
        <v>54</v>
      </c>
      <c r="Q25" s="60"/>
      <c r="R25" s="59" t="s">
        <v>42</v>
      </c>
      <c r="S25" s="58"/>
      <c r="T25" s="59">
        <v>14</v>
      </c>
      <c r="U25" s="53"/>
      <c r="V25" s="16"/>
    </row>
    <row r="26" spans="1:22" x14ac:dyDescent="0.25">
      <c r="A26" s="16"/>
      <c r="B26" s="17"/>
      <c r="C26" s="18" t="s">
        <v>82</v>
      </c>
      <c r="D26" s="19"/>
      <c r="E26" s="18" t="s">
        <v>83</v>
      </c>
      <c r="F26" s="20"/>
      <c r="G26" s="21"/>
      <c r="H26" s="22"/>
      <c r="I26" s="18" t="s">
        <v>49</v>
      </c>
      <c r="J26" s="23">
        <v>180</v>
      </c>
      <c r="K26" s="23"/>
      <c r="L26" s="27" t="s">
        <v>42</v>
      </c>
      <c r="M26" s="28"/>
      <c r="N26" s="27" t="s">
        <v>42</v>
      </c>
      <c r="O26" s="19"/>
      <c r="P26" s="27">
        <v>180</v>
      </c>
      <c r="Q26" s="28"/>
      <c r="R26" s="27" t="s">
        <v>42</v>
      </c>
      <c r="S26" s="23"/>
      <c r="T26" s="27" t="s">
        <v>42</v>
      </c>
      <c r="U26" s="18"/>
      <c r="V26" s="16"/>
    </row>
    <row r="27" spans="1:22" x14ac:dyDescent="0.25">
      <c r="A27" s="16"/>
      <c r="B27" s="52"/>
      <c r="C27" s="53" t="s">
        <v>84</v>
      </c>
      <c r="D27" s="54"/>
      <c r="E27" s="53"/>
      <c r="F27" s="20">
        <v>14.5</v>
      </c>
      <c r="G27" s="21"/>
      <c r="H27" s="57"/>
      <c r="I27" s="53"/>
      <c r="J27" s="58"/>
      <c r="K27" s="58"/>
      <c r="L27" s="59"/>
      <c r="M27" s="60"/>
      <c r="N27" s="59"/>
      <c r="O27" s="54"/>
      <c r="P27" s="59"/>
      <c r="Q27" s="60"/>
      <c r="R27" s="59"/>
      <c r="S27" s="58"/>
      <c r="T27" s="59"/>
      <c r="U27" s="53"/>
      <c r="V27" s="16"/>
    </row>
    <row r="28" spans="1:22" x14ac:dyDescent="0.25">
      <c r="A28" s="16"/>
      <c r="B28" s="52"/>
      <c r="C28" s="53" t="s">
        <v>85</v>
      </c>
      <c r="D28" s="54"/>
      <c r="E28" s="53" t="s">
        <v>83</v>
      </c>
      <c r="F28" s="55"/>
      <c r="G28" s="56"/>
      <c r="H28" s="57"/>
      <c r="I28" s="53" t="s">
        <v>49</v>
      </c>
      <c r="J28" s="58">
        <v>258</v>
      </c>
      <c r="K28" s="58"/>
      <c r="L28" s="59" t="s">
        <v>42</v>
      </c>
      <c r="M28" s="60"/>
      <c r="N28" s="59" t="s">
        <v>42</v>
      </c>
      <c r="O28" s="54"/>
      <c r="P28" s="59">
        <v>145</v>
      </c>
      <c r="Q28" s="60"/>
      <c r="R28" s="59" t="s">
        <v>42</v>
      </c>
      <c r="S28" s="58"/>
      <c r="T28" s="59">
        <v>113</v>
      </c>
      <c r="U28" s="53"/>
      <c r="V28" s="16"/>
    </row>
    <row r="29" spans="1:22" x14ac:dyDescent="0.25">
      <c r="A29" s="16"/>
      <c r="B29" s="52"/>
      <c r="C29" s="53" t="s">
        <v>86</v>
      </c>
      <c r="D29" s="54"/>
      <c r="E29" s="53" t="s">
        <v>87</v>
      </c>
      <c r="F29" s="55">
        <v>3.5</v>
      </c>
      <c r="G29" s="56"/>
      <c r="H29" s="57"/>
      <c r="I29" s="53" t="s">
        <v>49</v>
      </c>
      <c r="J29" s="58">
        <v>115</v>
      </c>
      <c r="K29" s="58"/>
      <c r="L29" s="59" t="s">
        <v>42</v>
      </c>
      <c r="M29" s="60"/>
      <c r="N29" s="59" t="s">
        <v>42</v>
      </c>
      <c r="O29" s="54"/>
      <c r="P29" s="59">
        <v>115</v>
      </c>
      <c r="Q29" s="60"/>
      <c r="R29" s="59" t="s">
        <v>42</v>
      </c>
      <c r="S29" s="58"/>
      <c r="T29" s="59" t="s">
        <v>42</v>
      </c>
      <c r="U29" s="53"/>
      <c r="V29" s="16"/>
    </row>
    <row r="30" spans="1:22" x14ac:dyDescent="0.25">
      <c r="A30" s="16"/>
      <c r="B30" s="17"/>
      <c r="C30" s="18" t="s">
        <v>88</v>
      </c>
      <c r="D30" s="19"/>
      <c r="E30" s="18" t="s">
        <v>89</v>
      </c>
      <c r="F30" s="20">
        <v>1.8</v>
      </c>
      <c r="G30" s="21"/>
      <c r="H30" s="22"/>
      <c r="I30" s="18" t="s">
        <v>49</v>
      </c>
      <c r="J30" s="23">
        <v>543</v>
      </c>
      <c r="K30" s="23"/>
      <c r="L30" s="27">
        <v>229</v>
      </c>
      <c r="M30" s="28"/>
      <c r="N30" s="27" t="s">
        <v>42</v>
      </c>
      <c r="O30" s="19"/>
      <c r="P30" s="27">
        <v>314</v>
      </c>
      <c r="Q30" s="28"/>
      <c r="R30" s="27" t="s">
        <v>42</v>
      </c>
      <c r="S30" s="23"/>
      <c r="T30" s="27" t="s">
        <v>42</v>
      </c>
      <c r="U30" s="18"/>
      <c r="V30" s="16"/>
    </row>
    <row r="31" spans="1:22" x14ac:dyDescent="0.25">
      <c r="A31" s="16"/>
      <c r="B31" s="17"/>
      <c r="C31" s="18" t="s">
        <v>90</v>
      </c>
      <c r="D31" s="19"/>
      <c r="E31" s="18"/>
      <c r="F31" s="20"/>
      <c r="G31" s="21"/>
      <c r="H31" s="22"/>
      <c r="I31" s="18"/>
      <c r="J31" s="23"/>
      <c r="K31" s="23"/>
      <c r="L31" s="27"/>
      <c r="M31" s="28"/>
      <c r="N31" s="27"/>
      <c r="O31" s="19"/>
      <c r="P31" s="27"/>
      <c r="Q31" s="28"/>
      <c r="R31" s="27"/>
      <c r="S31" s="23"/>
      <c r="T31" s="27"/>
      <c r="U31" s="18"/>
      <c r="V31" s="16"/>
    </row>
    <row r="32" spans="1:22" x14ac:dyDescent="0.25">
      <c r="A32" s="16"/>
      <c r="B32" s="42"/>
      <c r="C32" s="43"/>
      <c r="D32" s="44"/>
      <c r="E32" s="43"/>
      <c r="F32" s="45"/>
      <c r="G32" s="46"/>
      <c r="H32" s="47"/>
      <c r="I32" s="43"/>
      <c r="J32" s="48"/>
      <c r="K32" s="48"/>
      <c r="L32" s="49"/>
      <c r="M32" s="50"/>
      <c r="N32" s="49"/>
      <c r="O32" s="44"/>
      <c r="P32" s="42"/>
      <c r="Q32" s="50"/>
      <c r="R32" s="49"/>
      <c r="S32" s="48"/>
      <c r="T32" s="49"/>
      <c r="U32" s="43"/>
      <c r="V32" s="16"/>
    </row>
    <row r="33" spans="1:22" x14ac:dyDescent="0.25">
      <c r="A33" s="16"/>
      <c r="B33" s="17"/>
      <c r="C33" s="19" t="s">
        <v>91</v>
      </c>
      <c r="D33" s="19"/>
      <c r="E33" s="19"/>
      <c r="F33" s="20"/>
      <c r="G33" s="22"/>
      <c r="H33" s="22"/>
      <c r="I33" s="19"/>
      <c r="J33" s="23"/>
      <c r="K33" s="23"/>
      <c r="L33" s="23"/>
      <c r="M33" s="28"/>
      <c r="N33" s="23"/>
      <c r="O33" s="19"/>
      <c r="P33" s="19"/>
      <c r="Q33" s="28"/>
      <c r="R33" s="23"/>
      <c r="S33" s="23"/>
      <c r="T33" s="23"/>
      <c r="U33" s="18"/>
      <c r="V33" s="16"/>
    </row>
    <row r="34" spans="1:22" x14ac:dyDescent="0.25">
      <c r="A34" s="16"/>
      <c r="B34" s="17"/>
      <c r="C34" s="19" t="s">
        <v>92</v>
      </c>
      <c r="D34" s="19"/>
      <c r="E34" s="19"/>
      <c r="F34" s="20"/>
      <c r="G34" s="22"/>
      <c r="H34" s="22"/>
      <c r="I34" s="19"/>
      <c r="J34" s="23"/>
      <c r="K34" s="23"/>
      <c r="L34" s="23"/>
      <c r="M34" s="28"/>
      <c r="N34" s="23"/>
      <c r="O34" s="19"/>
      <c r="P34" s="19"/>
      <c r="Q34" s="28"/>
      <c r="R34" s="23"/>
      <c r="S34" s="23"/>
      <c r="T34" s="23"/>
      <c r="U34" s="18"/>
      <c r="V34" s="16"/>
    </row>
    <row r="35" spans="1:22" x14ac:dyDescent="0.25">
      <c r="A35" s="16"/>
      <c r="B35" s="17"/>
      <c r="C35" s="19" t="s">
        <v>93</v>
      </c>
      <c r="D35" s="19"/>
      <c r="E35" s="19"/>
      <c r="F35" s="20"/>
      <c r="G35" s="22"/>
      <c r="H35" s="22"/>
      <c r="I35" s="19"/>
      <c r="J35" s="23"/>
      <c r="K35" s="23"/>
      <c r="L35" s="23"/>
      <c r="M35" s="28"/>
      <c r="N35" s="23"/>
      <c r="O35" s="19"/>
      <c r="P35" s="19"/>
      <c r="Q35" s="28"/>
      <c r="R35" s="23"/>
      <c r="S35" s="23"/>
      <c r="T35" s="23"/>
      <c r="U35" s="18"/>
      <c r="V35" s="16"/>
    </row>
    <row r="36" spans="1:22" x14ac:dyDescent="0.25">
      <c r="A36" s="16"/>
      <c r="B36" s="17"/>
      <c r="C36" s="19" t="s">
        <v>94</v>
      </c>
      <c r="D36" s="19"/>
      <c r="E36" s="19"/>
      <c r="F36" s="20"/>
      <c r="G36" s="22"/>
      <c r="H36" s="22"/>
      <c r="I36" s="19"/>
      <c r="J36" s="23"/>
      <c r="K36" s="23"/>
      <c r="L36" s="23"/>
      <c r="M36" s="28"/>
      <c r="N36" s="23"/>
      <c r="O36" s="19"/>
      <c r="P36" s="19"/>
      <c r="Q36" s="28"/>
      <c r="R36" s="23"/>
      <c r="S36" s="23"/>
      <c r="T36" s="23"/>
      <c r="U36" s="18"/>
      <c r="V36" s="16"/>
    </row>
    <row r="37" spans="1:22" x14ac:dyDescent="0.25">
      <c r="A37" s="2"/>
      <c r="B37" s="68"/>
      <c r="C37" s="69"/>
      <c r="D37" s="69"/>
      <c r="E37" s="69"/>
      <c r="F37" s="70"/>
      <c r="G37" s="71"/>
      <c r="H37" s="71"/>
      <c r="I37" s="69"/>
      <c r="J37" s="72"/>
      <c r="K37" s="72"/>
      <c r="L37" s="72"/>
      <c r="M37" s="73"/>
      <c r="N37" s="72"/>
      <c r="O37" s="69"/>
      <c r="P37" s="69"/>
      <c r="Q37" s="73"/>
      <c r="R37" s="72"/>
      <c r="S37" s="72"/>
      <c r="T37" s="72"/>
      <c r="U37" s="74"/>
      <c r="V37" s="2"/>
    </row>
    <row r="38" spans="1:22" x14ac:dyDescent="0.25">
      <c r="A38" s="2"/>
      <c r="B38" s="2"/>
      <c r="C38" s="2"/>
      <c r="D38" s="2"/>
      <c r="E38" s="2"/>
      <c r="F38" s="3"/>
      <c r="G38" s="4"/>
      <c r="H38" s="4"/>
      <c r="I38" s="2"/>
      <c r="J38" s="5"/>
      <c r="K38" s="5"/>
      <c r="L38" s="5"/>
      <c r="M38" s="6"/>
      <c r="N38" s="5"/>
      <c r="O38" s="2"/>
      <c r="P38" s="2"/>
      <c r="Q38" s="6"/>
      <c r="R38" s="5"/>
      <c r="S38" s="5"/>
      <c r="T38" s="5"/>
      <c r="U38" s="2"/>
      <c r="V38" s="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3"/>
  <sheetViews>
    <sheetView zoomScale="115" zoomScaleNormal="115" workbookViewId="0">
      <selection activeCell="A24" sqref="A24"/>
    </sheetView>
  </sheetViews>
  <sheetFormatPr baseColWidth="10" defaultRowHeight="14.25" x14ac:dyDescent="0.2"/>
  <cols>
    <col min="1" max="1" width="11.42578125" style="89"/>
    <col min="2" max="2" width="27.140625" style="89" bestFit="1" customWidth="1"/>
    <col min="3" max="7" width="11.42578125" style="89"/>
    <col min="8" max="8" width="21.85546875" style="89" bestFit="1" customWidth="1"/>
    <col min="9" max="9" width="14.5703125" style="89" bestFit="1" customWidth="1"/>
    <col min="10" max="10" width="12.85546875" style="89" bestFit="1" customWidth="1"/>
    <col min="11" max="11" width="4.7109375" style="89" bestFit="1" customWidth="1"/>
    <col min="12" max="12" width="14.140625" style="89" bestFit="1" customWidth="1"/>
    <col min="13" max="13" width="9.140625" style="89" bestFit="1" customWidth="1"/>
    <col min="14" max="14" width="11.42578125" style="89"/>
    <col min="15" max="15" width="12.42578125" style="89" bestFit="1" customWidth="1"/>
    <col min="16" max="16" width="8.5703125" style="89" bestFit="1" customWidth="1"/>
    <col min="17" max="16384" width="11.42578125" style="89"/>
  </cols>
  <sheetData>
    <row r="1" spans="1:19" x14ac:dyDescent="0.2">
      <c r="A1" s="86"/>
      <c r="B1" s="86"/>
      <c r="C1" s="86"/>
      <c r="D1" s="87"/>
      <c r="E1" s="86"/>
      <c r="F1" s="88"/>
      <c r="G1" s="88"/>
      <c r="H1" s="86"/>
    </row>
    <row r="2" spans="1:19" x14ac:dyDescent="0.2">
      <c r="A2" s="90"/>
      <c r="B2" s="159" t="s">
        <v>19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1"/>
    </row>
    <row r="3" spans="1:19" ht="78.75" x14ac:dyDescent="0.2">
      <c r="A3" s="90"/>
      <c r="B3" s="154" t="s">
        <v>30</v>
      </c>
      <c r="C3" s="155" t="s">
        <v>95</v>
      </c>
      <c r="D3" s="156" t="s">
        <v>113</v>
      </c>
      <c r="E3" s="157" t="s">
        <v>133</v>
      </c>
      <c r="F3" s="157" t="s">
        <v>111</v>
      </c>
      <c r="G3" s="85" t="s">
        <v>112</v>
      </c>
      <c r="H3" s="175" t="s">
        <v>101</v>
      </c>
      <c r="I3" s="176"/>
      <c r="J3" s="176"/>
      <c r="K3" s="176"/>
      <c r="L3" s="176"/>
      <c r="M3" s="177"/>
      <c r="O3" s="118" t="s">
        <v>125</v>
      </c>
      <c r="P3" s="117" t="s">
        <v>114</v>
      </c>
    </row>
    <row r="4" spans="1:19" x14ac:dyDescent="0.2">
      <c r="A4" s="90"/>
      <c r="B4" s="91"/>
      <c r="C4" s="92"/>
      <c r="D4" s="93"/>
      <c r="E4" s="91"/>
      <c r="F4" s="80">
        <v>1948</v>
      </c>
      <c r="G4" s="81">
        <v>2010</v>
      </c>
      <c r="H4" s="82" t="s">
        <v>102</v>
      </c>
      <c r="I4" s="83" t="s">
        <v>103</v>
      </c>
      <c r="J4" s="84" t="s">
        <v>104</v>
      </c>
      <c r="K4" s="83" t="s">
        <v>105</v>
      </c>
      <c r="L4" s="84" t="s">
        <v>106</v>
      </c>
      <c r="M4" s="83" t="s">
        <v>107</v>
      </c>
      <c r="O4" s="111"/>
      <c r="P4" s="111"/>
    </row>
    <row r="5" spans="1:19" x14ac:dyDescent="0.2">
      <c r="A5" s="94"/>
      <c r="B5" s="91" t="s">
        <v>39</v>
      </c>
      <c r="C5" s="92" t="s">
        <v>40</v>
      </c>
      <c r="D5" s="93">
        <v>10</v>
      </c>
      <c r="E5" s="91" t="s">
        <v>41</v>
      </c>
      <c r="F5" s="95">
        <v>106</v>
      </c>
      <c r="G5" s="96">
        <f>SUM(H5:M5)</f>
        <v>137.53380606430912</v>
      </c>
      <c r="H5" s="97">
        <v>9.2952200603800001</v>
      </c>
      <c r="I5" s="98">
        <v>0</v>
      </c>
      <c r="J5" s="99">
        <v>110.61399331423701</v>
      </c>
      <c r="K5" s="98">
        <v>17.624592689692101</v>
      </c>
      <c r="L5" s="99">
        <v>0</v>
      </c>
      <c r="M5" s="98">
        <v>0</v>
      </c>
      <c r="N5" s="100"/>
      <c r="O5" s="112">
        <f>G5/F5</f>
        <v>1.2974887364557464</v>
      </c>
      <c r="P5" s="101">
        <v>138</v>
      </c>
      <c r="Q5" s="100"/>
    </row>
    <row r="6" spans="1:19" x14ac:dyDescent="0.2">
      <c r="A6" s="94"/>
      <c r="B6" s="91" t="s">
        <v>43</v>
      </c>
      <c r="C6" s="92" t="s">
        <v>44</v>
      </c>
      <c r="D6" s="93">
        <v>2.6</v>
      </c>
      <c r="E6" s="91" t="s">
        <v>46</v>
      </c>
      <c r="F6" s="95">
        <v>331</v>
      </c>
      <c r="G6" s="96">
        <f t="shared" ref="G6:G24" si="0">SUM(H6:M6)</f>
        <v>406.81240118715107</v>
      </c>
      <c r="H6" s="97">
        <v>4.6635031968640002</v>
      </c>
      <c r="I6" s="98">
        <v>18.542212686476002</v>
      </c>
      <c r="J6" s="99">
        <v>348.70918745376002</v>
      </c>
      <c r="K6" s="98">
        <v>34.897497850050996</v>
      </c>
      <c r="L6" s="99">
        <v>0</v>
      </c>
      <c r="M6" s="98">
        <v>0</v>
      </c>
      <c r="N6" s="100"/>
      <c r="O6" s="112">
        <f t="shared" ref="O6:O27" si="1">G6/F6</f>
        <v>1.2290404869702449</v>
      </c>
      <c r="P6" s="101">
        <v>407</v>
      </c>
      <c r="Q6" s="100"/>
    </row>
    <row r="7" spans="1:19" x14ac:dyDescent="0.2">
      <c r="A7" s="94"/>
      <c r="B7" s="91" t="s">
        <v>47</v>
      </c>
      <c r="C7" s="92" t="s">
        <v>48</v>
      </c>
      <c r="D7" s="93">
        <v>18</v>
      </c>
      <c r="E7" s="91" t="s">
        <v>49</v>
      </c>
      <c r="F7" s="95">
        <v>1105</v>
      </c>
      <c r="G7" s="77">
        <f t="shared" si="0"/>
        <v>1529.4165303861769</v>
      </c>
      <c r="H7" s="97">
        <v>161.22891603053</v>
      </c>
      <c r="I7" s="98">
        <v>116.50316116120501</v>
      </c>
      <c r="J7" s="99">
        <v>892.57840839222706</v>
      </c>
      <c r="K7" s="98">
        <v>245.32537846591003</v>
      </c>
      <c r="L7" s="99">
        <v>105.442466419605</v>
      </c>
      <c r="M7" s="98">
        <v>8.3381999167000007</v>
      </c>
      <c r="N7" s="100"/>
      <c r="O7" s="112">
        <f>G7/F7</f>
        <v>1.3840873578155446</v>
      </c>
      <c r="P7" s="113">
        <v>1530</v>
      </c>
      <c r="Q7" s="100"/>
      <c r="R7" s="100"/>
      <c r="S7" s="100"/>
    </row>
    <row r="8" spans="1:19" x14ac:dyDescent="0.2">
      <c r="A8" s="94"/>
      <c r="B8" s="91" t="s">
        <v>51</v>
      </c>
      <c r="C8" s="92" t="s">
        <v>52</v>
      </c>
      <c r="D8" s="178">
        <v>8.5</v>
      </c>
      <c r="E8" s="103" t="s">
        <v>46</v>
      </c>
      <c r="F8" s="97">
        <v>190</v>
      </c>
      <c r="G8" s="97">
        <f t="shared" si="0"/>
        <v>230.86255615654483</v>
      </c>
      <c r="H8" s="97">
        <v>3.4862795677411</v>
      </c>
      <c r="I8" s="98">
        <v>9.0889249907299997E-3</v>
      </c>
      <c r="J8" s="99">
        <v>194.151934697033</v>
      </c>
      <c r="K8" s="98">
        <v>1.5980131471900001</v>
      </c>
      <c r="L8" s="99">
        <v>30.028547373179997</v>
      </c>
      <c r="M8" s="98">
        <v>1.5886924464100001</v>
      </c>
      <c r="N8" s="100"/>
      <c r="O8" s="112">
        <f t="shared" si="1"/>
        <v>1.2150660850344464</v>
      </c>
      <c r="P8" s="101">
        <v>231</v>
      </c>
      <c r="Q8" s="100"/>
      <c r="R8" s="100"/>
      <c r="S8" s="100"/>
    </row>
    <row r="9" spans="1:19" x14ac:dyDescent="0.2">
      <c r="A9" s="94"/>
      <c r="B9" s="91" t="s">
        <v>53</v>
      </c>
      <c r="C9" s="92" t="s">
        <v>54</v>
      </c>
      <c r="D9" s="179"/>
      <c r="E9" s="91" t="s">
        <v>46</v>
      </c>
      <c r="F9" s="95">
        <v>154</v>
      </c>
      <c r="G9" s="96">
        <f t="shared" si="0"/>
        <v>217.11105119480013</v>
      </c>
      <c r="H9" s="97">
        <v>21.651154059620001</v>
      </c>
      <c r="I9" s="98">
        <v>0</v>
      </c>
      <c r="J9" s="99">
        <v>129.50578892380901</v>
      </c>
      <c r="K9" s="98">
        <v>18.041016946860001</v>
      </c>
      <c r="L9" s="99">
        <v>43.929609528341096</v>
      </c>
      <c r="M9" s="98">
        <v>3.9834817361699999</v>
      </c>
      <c r="N9" s="100"/>
      <c r="O9" s="112">
        <f t="shared" si="1"/>
        <v>1.4098120207454554</v>
      </c>
      <c r="P9" s="101">
        <v>217</v>
      </c>
      <c r="Q9" s="100"/>
      <c r="R9" s="100"/>
      <c r="S9" s="100"/>
    </row>
    <row r="10" spans="1:19" x14ac:dyDescent="0.2">
      <c r="A10" s="94"/>
      <c r="B10" s="91" t="s">
        <v>55</v>
      </c>
      <c r="C10" s="92" t="s">
        <v>56</v>
      </c>
      <c r="D10" s="178">
        <v>37</v>
      </c>
      <c r="E10" s="91" t="s">
        <v>49</v>
      </c>
      <c r="F10" s="95">
        <v>278</v>
      </c>
      <c r="G10" s="77">
        <f t="shared" si="0"/>
        <v>279.52696062593037</v>
      </c>
      <c r="H10" s="97">
        <v>8.5123263183899986</v>
      </c>
      <c r="I10" s="98">
        <v>0</v>
      </c>
      <c r="J10" s="99">
        <v>114.23069050807699</v>
      </c>
      <c r="K10" s="98">
        <v>101.112798369187</v>
      </c>
      <c r="L10" s="99">
        <v>55.671145430276404</v>
      </c>
      <c r="M10" s="98">
        <v>0</v>
      </c>
      <c r="N10" s="100"/>
      <c r="O10" s="104">
        <f t="shared" si="1"/>
        <v>1.0054926641220516</v>
      </c>
      <c r="P10" s="110">
        <v>326</v>
      </c>
      <c r="Q10" s="100"/>
      <c r="R10" s="100"/>
    </row>
    <row r="11" spans="1:19" x14ac:dyDescent="0.2">
      <c r="A11" s="94"/>
      <c r="B11" s="91" t="s">
        <v>57</v>
      </c>
      <c r="C11" s="92" t="s">
        <v>56</v>
      </c>
      <c r="D11" s="179"/>
      <c r="E11" s="91" t="s">
        <v>49</v>
      </c>
      <c r="F11" s="95">
        <v>757</v>
      </c>
      <c r="G11" s="96">
        <f t="shared" si="0"/>
        <v>824.2641694664884</v>
      </c>
      <c r="H11" s="97">
        <v>4.6378035853200004</v>
      </c>
      <c r="I11" s="98">
        <v>0</v>
      </c>
      <c r="J11" s="99">
        <v>37.8240696458545</v>
      </c>
      <c r="K11" s="98">
        <v>403.33962681642396</v>
      </c>
      <c r="L11" s="99">
        <v>378.46266941888996</v>
      </c>
      <c r="M11" s="98">
        <v>0</v>
      </c>
      <c r="N11" s="100"/>
      <c r="O11" s="112">
        <f t="shared" si="1"/>
        <v>1.0888562344339345</v>
      </c>
      <c r="P11" s="113">
        <v>825</v>
      </c>
      <c r="Q11" s="100"/>
      <c r="R11" s="100"/>
    </row>
    <row r="12" spans="1:19" x14ac:dyDescent="0.2">
      <c r="A12" s="94"/>
      <c r="B12" s="91" t="s">
        <v>59</v>
      </c>
      <c r="C12" s="92" t="s">
        <v>60</v>
      </c>
      <c r="D12" s="93">
        <v>11</v>
      </c>
      <c r="E12" s="91" t="s">
        <v>61</v>
      </c>
      <c r="F12" s="95">
        <v>932</v>
      </c>
      <c r="G12" s="96">
        <f t="shared" si="0"/>
        <v>1310.393948380447</v>
      </c>
      <c r="H12" s="97">
        <v>475.307325293281</v>
      </c>
      <c r="I12" s="98">
        <v>250.46657517531202</v>
      </c>
      <c r="J12" s="99">
        <v>504.53531459490398</v>
      </c>
      <c r="K12" s="98">
        <v>5.3098093400300002</v>
      </c>
      <c r="L12" s="99">
        <v>74.774923976919993</v>
      </c>
      <c r="M12" s="98">
        <v>0</v>
      </c>
      <c r="N12" s="100"/>
      <c r="O12" s="112">
        <f t="shared" si="1"/>
        <v>1.4060020905369603</v>
      </c>
      <c r="P12" s="113">
        <v>1311</v>
      </c>
      <c r="Q12" s="100"/>
      <c r="R12" s="100"/>
    </row>
    <row r="13" spans="1:19" x14ac:dyDescent="0.2">
      <c r="A13" s="94"/>
      <c r="B13" s="91" t="s">
        <v>62</v>
      </c>
      <c r="C13" s="92" t="s">
        <v>63</v>
      </c>
      <c r="D13" s="93">
        <v>14.5</v>
      </c>
      <c r="E13" s="91" t="s">
        <v>61</v>
      </c>
      <c r="F13" s="95">
        <v>850</v>
      </c>
      <c r="G13" s="96">
        <f t="shared" si="0"/>
        <v>1083.989705744716</v>
      </c>
      <c r="H13" s="97">
        <v>688.83563189307495</v>
      </c>
      <c r="I13" s="98">
        <v>230.210216991658</v>
      </c>
      <c r="J13" s="99">
        <v>102.790587822483</v>
      </c>
      <c r="K13" s="98">
        <v>37.186585497099998</v>
      </c>
      <c r="L13" s="99">
        <v>24.966683540400002</v>
      </c>
      <c r="M13" s="98">
        <v>0</v>
      </c>
      <c r="N13" s="100"/>
      <c r="O13" s="112">
        <f t="shared" si="1"/>
        <v>1.2752820067584896</v>
      </c>
      <c r="P13" s="113">
        <v>1085</v>
      </c>
      <c r="Q13" s="100"/>
      <c r="R13" s="100"/>
    </row>
    <row r="14" spans="1:19" x14ac:dyDescent="0.2">
      <c r="A14" s="94"/>
      <c r="B14" s="91" t="s">
        <v>64</v>
      </c>
      <c r="C14" s="92" t="s">
        <v>65</v>
      </c>
      <c r="D14" s="93">
        <v>11</v>
      </c>
      <c r="E14" s="91" t="s">
        <v>61</v>
      </c>
      <c r="F14" s="95">
        <v>716</v>
      </c>
      <c r="G14" s="96">
        <f t="shared" si="0"/>
        <v>807.720242960316</v>
      </c>
      <c r="H14" s="97">
        <v>554.16595605275802</v>
      </c>
      <c r="I14" s="98">
        <v>161.534095948078</v>
      </c>
      <c r="J14" s="99">
        <v>92.020190959480004</v>
      </c>
      <c r="K14" s="98">
        <v>0</v>
      </c>
      <c r="L14" s="99">
        <v>0</v>
      </c>
      <c r="M14" s="98">
        <v>0</v>
      </c>
      <c r="N14" s="100"/>
      <c r="O14" s="112">
        <f t="shared" si="1"/>
        <v>1.1281008979892682</v>
      </c>
      <c r="P14" s="101">
        <v>808</v>
      </c>
    </row>
    <row r="15" spans="1:19" x14ac:dyDescent="0.2">
      <c r="A15" s="94"/>
      <c r="B15" s="91" t="s">
        <v>66</v>
      </c>
      <c r="C15" s="92" t="s">
        <v>67</v>
      </c>
      <c r="D15" s="93">
        <v>14.5</v>
      </c>
      <c r="E15" s="91" t="s">
        <v>68</v>
      </c>
      <c r="F15" s="95">
        <v>104</v>
      </c>
      <c r="G15" s="96">
        <f t="shared" si="0"/>
        <v>125.57016474620937</v>
      </c>
      <c r="H15" s="97">
        <v>14.191899191199999</v>
      </c>
      <c r="I15" s="98">
        <v>0</v>
      </c>
      <c r="J15" s="99">
        <v>65.123615865199994</v>
      </c>
      <c r="K15" s="98">
        <v>5.1368345344594006</v>
      </c>
      <c r="L15" s="99">
        <v>41.117815155349994</v>
      </c>
      <c r="M15" s="98">
        <v>0</v>
      </c>
      <c r="N15" s="100"/>
      <c r="O15" s="112">
        <f t="shared" si="1"/>
        <v>1.2074054302520132</v>
      </c>
      <c r="P15" s="101">
        <v>126</v>
      </c>
      <c r="Q15" s="100"/>
      <c r="R15" s="100"/>
    </row>
    <row r="16" spans="1:19" x14ac:dyDescent="0.2">
      <c r="A16" s="94"/>
      <c r="B16" s="91" t="s">
        <v>69</v>
      </c>
      <c r="C16" s="92" t="s">
        <v>70</v>
      </c>
      <c r="D16" s="93">
        <v>7</v>
      </c>
      <c r="E16" s="91" t="s">
        <v>68</v>
      </c>
      <c r="F16" s="95">
        <v>168</v>
      </c>
      <c r="G16" s="96">
        <f t="shared" si="0"/>
        <v>209.68137886258978</v>
      </c>
      <c r="H16" s="97">
        <v>21.419259566079102</v>
      </c>
      <c r="I16" s="98">
        <v>0</v>
      </c>
      <c r="J16" s="99">
        <v>145.62557651543898</v>
      </c>
      <c r="K16" s="98">
        <v>8.6903729805717003</v>
      </c>
      <c r="L16" s="99">
        <v>33.946169800500002</v>
      </c>
      <c r="M16" s="98">
        <v>0</v>
      </c>
      <c r="N16" s="100"/>
      <c r="O16" s="112">
        <f t="shared" si="1"/>
        <v>1.2481034456106535</v>
      </c>
      <c r="P16" s="101">
        <v>210</v>
      </c>
      <c r="Q16" s="100"/>
      <c r="R16" s="100"/>
    </row>
    <row r="17" spans="1:18" x14ac:dyDescent="0.2">
      <c r="A17" s="94"/>
      <c r="B17" s="91" t="s">
        <v>71</v>
      </c>
      <c r="C17" s="92" t="s">
        <v>44</v>
      </c>
      <c r="D17" s="93">
        <v>7.6</v>
      </c>
      <c r="E17" s="91" t="s">
        <v>72</v>
      </c>
      <c r="F17" s="95">
        <v>1186</v>
      </c>
      <c r="G17" s="96">
        <f t="shared" si="0"/>
        <v>1382.2095040311849</v>
      </c>
      <c r="H17" s="97">
        <v>28.361555609397399</v>
      </c>
      <c r="I17" s="98">
        <v>32.757761085265003</v>
      </c>
      <c r="J17" s="99">
        <v>1286.3443885477002</v>
      </c>
      <c r="K17" s="98">
        <v>25.273914659992499</v>
      </c>
      <c r="L17" s="99">
        <v>9.4718841288300002</v>
      </c>
      <c r="M17" s="98">
        <v>0</v>
      </c>
      <c r="N17" s="100"/>
      <c r="O17" s="112">
        <f t="shared" si="1"/>
        <v>1.1654380303804257</v>
      </c>
      <c r="P17" s="102">
        <v>1383</v>
      </c>
      <c r="Q17" s="100"/>
      <c r="R17" s="100"/>
    </row>
    <row r="18" spans="1:18" x14ac:dyDescent="0.2">
      <c r="A18" s="94"/>
      <c r="B18" s="91" t="s">
        <v>74</v>
      </c>
      <c r="C18" s="92" t="s">
        <v>75</v>
      </c>
      <c r="D18" s="93">
        <v>3.2</v>
      </c>
      <c r="E18" s="91" t="s">
        <v>72</v>
      </c>
      <c r="F18" s="95">
        <v>746</v>
      </c>
      <c r="G18" s="96">
        <f t="shared" si="0"/>
        <v>839.37063752652466</v>
      </c>
      <c r="H18" s="97">
        <v>89.252378351231897</v>
      </c>
      <c r="I18" s="98">
        <v>34.840377267370002</v>
      </c>
      <c r="J18" s="99">
        <v>641.940032639842</v>
      </c>
      <c r="K18" s="98">
        <v>5.1699208911287995</v>
      </c>
      <c r="L18" s="99">
        <v>68.167928376952005</v>
      </c>
      <c r="M18" s="98">
        <v>0</v>
      </c>
      <c r="N18" s="100"/>
      <c r="O18" s="112">
        <f t="shared" si="1"/>
        <v>1.1251617125020439</v>
      </c>
      <c r="P18" s="102">
        <v>840</v>
      </c>
      <c r="Q18" s="100"/>
      <c r="R18" s="100"/>
    </row>
    <row r="19" spans="1:18" x14ac:dyDescent="0.2">
      <c r="A19" s="94"/>
      <c r="B19" s="91" t="s">
        <v>76</v>
      </c>
      <c r="C19" s="92" t="s">
        <v>77</v>
      </c>
      <c r="D19" s="93">
        <v>20</v>
      </c>
      <c r="E19" s="91" t="s">
        <v>72</v>
      </c>
      <c r="F19" s="95">
        <v>1195</v>
      </c>
      <c r="G19" s="96">
        <f t="shared" si="0"/>
        <v>1647.5726215893544</v>
      </c>
      <c r="H19" s="97">
        <v>58.986217115722702</v>
      </c>
      <c r="I19" s="98">
        <v>15.327454596515899</v>
      </c>
      <c r="J19" s="99">
        <v>1483.3916170259499</v>
      </c>
      <c r="K19" s="98">
        <v>75.152339201588902</v>
      </c>
      <c r="L19" s="99">
        <v>14.714993649577</v>
      </c>
      <c r="M19" s="98">
        <v>0</v>
      </c>
      <c r="N19" s="100"/>
      <c r="O19" s="112">
        <f t="shared" si="1"/>
        <v>1.3787218590705894</v>
      </c>
      <c r="P19" s="101">
        <v>1648</v>
      </c>
      <c r="Q19" s="100"/>
      <c r="R19" s="100"/>
    </row>
    <row r="20" spans="1:18" x14ac:dyDescent="0.2">
      <c r="A20" s="94"/>
      <c r="B20" s="91" t="s">
        <v>80</v>
      </c>
      <c r="C20" s="92" t="s">
        <v>81</v>
      </c>
      <c r="D20" s="93">
        <v>0.4</v>
      </c>
      <c r="E20" s="91" t="s">
        <v>49</v>
      </c>
      <c r="F20" s="95">
        <v>68</v>
      </c>
      <c r="G20" s="96">
        <f t="shared" si="0"/>
        <v>82.42389134375</v>
      </c>
      <c r="H20" s="97">
        <v>0</v>
      </c>
      <c r="I20" s="98">
        <v>0</v>
      </c>
      <c r="J20" s="99">
        <v>76.124244505350006</v>
      </c>
      <c r="K20" s="98">
        <v>2.4666775058800003</v>
      </c>
      <c r="L20" s="99">
        <v>3.8329693325200003</v>
      </c>
      <c r="M20" s="98">
        <v>0</v>
      </c>
      <c r="N20" s="100"/>
      <c r="O20" s="112">
        <f t="shared" si="1"/>
        <v>1.212116049172794</v>
      </c>
      <c r="P20" s="101">
        <v>82</v>
      </c>
      <c r="Q20" s="100"/>
      <c r="R20" s="100"/>
    </row>
    <row r="21" spans="1:18" x14ac:dyDescent="0.2">
      <c r="A21" s="94"/>
      <c r="B21" s="91" t="s">
        <v>108</v>
      </c>
      <c r="C21" s="92" t="s">
        <v>83</v>
      </c>
      <c r="D21" s="178">
        <v>14.5</v>
      </c>
      <c r="E21" s="79" t="s">
        <v>49</v>
      </c>
      <c r="F21" s="95">
        <v>180</v>
      </c>
      <c r="G21" s="173">
        <f t="shared" si="0"/>
        <v>512.64065383031846</v>
      </c>
      <c r="H21" s="171">
        <v>67.694948722063401</v>
      </c>
      <c r="I21" s="171">
        <v>12.108513372399999</v>
      </c>
      <c r="J21" s="180">
        <v>380.88273424304003</v>
      </c>
      <c r="K21" s="171">
        <v>14.605297543795102</v>
      </c>
      <c r="L21" s="182">
        <v>37.349159949019999</v>
      </c>
      <c r="M21" s="171">
        <v>0</v>
      </c>
      <c r="N21" s="100"/>
      <c r="O21" s="112">
        <f t="shared" si="1"/>
        <v>2.8480036323906579</v>
      </c>
      <c r="P21" s="114" t="s">
        <v>115</v>
      </c>
    </row>
    <row r="22" spans="1:18" x14ac:dyDescent="0.2">
      <c r="A22" s="94"/>
      <c r="B22" s="91" t="s">
        <v>85</v>
      </c>
      <c r="C22" s="92" t="s">
        <v>83</v>
      </c>
      <c r="D22" s="179"/>
      <c r="E22" s="91" t="s">
        <v>49</v>
      </c>
      <c r="F22" s="95">
        <v>258</v>
      </c>
      <c r="G22" s="174">
        <f t="shared" si="0"/>
        <v>0</v>
      </c>
      <c r="H22" s="172"/>
      <c r="I22" s="172"/>
      <c r="J22" s="181"/>
      <c r="K22" s="172"/>
      <c r="L22" s="183"/>
      <c r="M22" s="172"/>
      <c r="N22" s="100"/>
      <c r="O22" s="112">
        <f>G21/(F21+F22)</f>
        <v>1.1704124516673937</v>
      </c>
      <c r="P22" s="101">
        <v>513</v>
      </c>
      <c r="Q22" s="100"/>
      <c r="R22" s="100"/>
    </row>
    <row r="23" spans="1:18" x14ac:dyDescent="0.2">
      <c r="A23" s="94"/>
      <c r="B23" s="91" t="s">
        <v>86</v>
      </c>
      <c r="C23" s="92" t="s">
        <v>87</v>
      </c>
      <c r="D23" s="93">
        <v>3.5</v>
      </c>
      <c r="E23" s="91" t="s">
        <v>49</v>
      </c>
      <c r="F23" s="95">
        <v>115</v>
      </c>
      <c r="G23" s="96">
        <f t="shared" si="0"/>
        <v>144.81837007828599</v>
      </c>
      <c r="H23" s="97">
        <v>0</v>
      </c>
      <c r="I23" s="98">
        <v>0</v>
      </c>
      <c r="J23" s="99">
        <v>142.43229695153599</v>
      </c>
      <c r="K23" s="98">
        <v>2.3860731267499999</v>
      </c>
      <c r="L23" s="99">
        <v>0</v>
      </c>
      <c r="M23" s="98">
        <v>0</v>
      </c>
      <c r="N23" s="100"/>
      <c r="O23" s="112">
        <f t="shared" si="1"/>
        <v>1.2592901745937912</v>
      </c>
      <c r="P23" s="101">
        <v>145</v>
      </c>
      <c r="Q23" s="100"/>
    </row>
    <row r="24" spans="1:18" x14ac:dyDescent="0.2">
      <c r="A24" s="94"/>
      <c r="B24" s="91" t="s">
        <v>96</v>
      </c>
      <c r="C24" s="92" t="s">
        <v>89</v>
      </c>
      <c r="D24" s="105">
        <v>1.8</v>
      </c>
      <c r="E24" s="91" t="s">
        <v>49</v>
      </c>
      <c r="F24" s="106">
        <v>543</v>
      </c>
      <c r="G24" s="77">
        <f t="shared" si="0"/>
        <v>644.32653685940352</v>
      </c>
      <c r="H24" s="97">
        <v>10.141182474800001</v>
      </c>
      <c r="I24" s="98">
        <v>1.2950238564000001E-2</v>
      </c>
      <c r="J24" s="99">
        <v>83.047809864889999</v>
      </c>
      <c r="K24" s="98">
        <v>1.0310517874496099</v>
      </c>
      <c r="L24" s="99">
        <v>550.09354249369994</v>
      </c>
      <c r="M24" s="98">
        <v>0</v>
      </c>
      <c r="N24" s="100"/>
      <c r="O24" s="112">
        <f t="shared" si="1"/>
        <v>1.1866050402567283</v>
      </c>
      <c r="P24" s="102">
        <v>645</v>
      </c>
      <c r="Q24" s="100"/>
      <c r="R24" s="100"/>
    </row>
    <row r="25" spans="1:18" x14ac:dyDescent="0.2">
      <c r="A25" s="94"/>
      <c r="B25" s="91" t="s">
        <v>97</v>
      </c>
      <c r="C25" s="92" t="s">
        <v>99</v>
      </c>
      <c r="D25" s="105" t="s">
        <v>79</v>
      </c>
      <c r="E25" s="91" t="s">
        <v>46</v>
      </c>
      <c r="F25" s="107">
        <v>4.9924548533199999</v>
      </c>
      <c r="G25" s="99">
        <f t="shared" ref="G25:G26" si="2">SUM(H25:M25)</f>
        <v>4.9924548533199999</v>
      </c>
      <c r="H25" s="97">
        <v>4.9924548533199999</v>
      </c>
      <c r="I25" s="98">
        <v>0</v>
      </c>
      <c r="J25" s="99">
        <v>0</v>
      </c>
      <c r="K25" s="98">
        <v>0</v>
      </c>
      <c r="L25" s="99">
        <v>0</v>
      </c>
      <c r="M25" s="98">
        <v>0</v>
      </c>
      <c r="N25" s="100"/>
      <c r="O25" s="104">
        <f t="shared" si="1"/>
        <v>1</v>
      </c>
      <c r="P25" s="102">
        <v>5</v>
      </c>
    </row>
    <row r="26" spans="1:18" x14ac:dyDescent="0.2">
      <c r="A26" s="94"/>
      <c r="B26" s="91" t="s">
        <v>98</v>
      </c>
      <c r="C26" s="92" t="s">
        <v>100</v>
      </c>
      <c r="D26" s="105" t="s">
        <v>79</v>
      </c>
      <c r="E26" s="91" t="s">
        <v>46</v>
      </c>
      <c r="F26" s="107">
        <v>5.0293793370927009</v>
      </c>
      <c r="G26" s="99">
        <f t="shared" si="2"/>
        <v>5.0293793370927009</v>
      </c>
      <c r="H26" s="120">
        <v>5.0260644607100007</v>
      </c>
      <c r="I26" s="119">
        <v>3.3148763827000002E-3</v>
      </c>
      <c r="J26" s="99">
        <v>0</v>
      </c>
      <c r="K26" s="119">
        <v>0</v>
      </c>
      <c r="L26" s="99">
        <v>0</v>
      </c>
      <c r="M26" s="119">
        <v>0</v>
      </c>
      <c r="N26" s="100"/>
      <c r="O26" s="104">
        <f t="shared" si="1"/>
        <v>1</v>
      </c>
      <c r="P26" s="102">
        <v>5</v>
      </c>
    </row>
    <row r="27" spans="1:18" x14ac:dyDescent="0.2">
      <c r="A27" s="94"/>
      <c r="B27" s="76" t="s">
        <v>149</v>
      </c>
      <c r="C27" s="75" t="s">
        <v>150</v>
      </c>
      <c r="D27" s="45" t="s">
        <v>79</v>
      </c>
      <c r="E27" s="158" t="s">
        <v>46</v>
      </c>
      <c r="F27" s="78">
        <v>9</v>
      </c>
      <c r="G27" s="108">
        <v>9</v>
      </c>
      <c r="H27" s="109">
        <v>9</v>
      </c>
      <c r="I27" s="78">
        <v>0</v>
      </c>
      <c r="J27" s="108">
        <v>0</v>
      </c>
      <c r="K27" s="78">
        <v>0</v>
      </c>
      <c r="L27" s="108">
        <v>0</v>
      </c>
      <c r="M27" s="78">
        <v>0</v>
      </c>
      <c r="N27" s="100"/>
      <c r="O27" s="104">
        <f t="shared" si="1"/>
        <v>1</v>
      </c>
      <c r="P27" s="102">
        <v>9</v>
      </c>
    </row>
    <row r="28" spans="1:18" x14ac:dyDescent="0.2">
      <c r="A28" s="94"/>
      <c r="B28" s="162" t="s">
        <v>91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</row>
    <row r="29" spans="1:18" x14ac:dyDescent="0.2">
      <c r="A29" s="94"/>
      <c r="B29" s="165" t="s">
        <v>92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7"/>
    </row>
    <row r="30" spans="1:18" x14ac:dyDescent="0.2">
      <c r="A30" s="94"/>
      <c r="B30" s="165" t="s">
        <v>93</v>
      </c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7"/>
    </row>
    <row r="31" spans="1:18" x14ac:dyDescent="0.2">
      <c r="A31" s="94"/>
      <c r="B31" s="168" t="s">
        <v>94</v>
      </c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70"/>
    </row>
    <row r="32" spans="1:18" x14ac:dyDescent="0.2">
      <c r="A32" s="86"/>
      <c r="B32" s="86"/>
      <c r="C32" s="86"/>
      <c r="D32" s="87"/>
      <c r="E32" s="86"/>
      <c r="F32" s="88"/>
      <c r="G32" s="88"/>
      <c r="H32" s="86"/>
    </row>
    <row r="33" spans="7:7" x14ac:dyDescent="0.2">
      <c r="G33" s="116"/>
    </row>
  </sheetData>
  <mergeCells count="16">
    <mergeCell ref="B2:M2"/>
    <mergeCell ref="B28:M28"/>
    <mergeCell ref="B29:M29"/>
    <mergeCell ref="B30:M30"/>
    <mergeCell ref="B31:M31"/>
    <mergeCell ref="M21:M22"/>
    <mergeCell ref="G21:G22"/>
    <mergeCell ref="H3:M3"/>
    <mergeCell ref="D8:D9"/>
    <mergeCell ref="D10:D11"/>
    <mergeCell ref="D21:D22"/>
    <mergeCell ref="H21:H22"/>
    <mergeCell ref="I21:I22"/>
    <mergeCell ref="J21:J22"/>
    <mergeCell ref="K21:K22"/>
    <mergeCell ref="L21:L22"/>
  </mergeCells>
  <pageMargins left="0.7" right="0.7" top="0.78740157499999996" bottom="0.78740157499999996" header="0.3" footer="0.3"/>
  <pageSetup paperSize="9" orientation="portrait" r:id="rId1"/>
  <ignoredErrors>
    <ignoredError sqref="O2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30"/>
  <sheetViews>
    <sheetView showGridLines="0" tabSelected="1" topLeftCell="A4" zoomScale="120" zoomScaleNormal="120" workbookViewId="0">
      <selection activeCell="B29" sqref="B29"/>
    </sheetView>
  </sheetViews>
  <sheetFormatPr baseColWidth="10" defaultRowHeight="12.75" x14ac:dyDescent="0.2"/>
  <cols>
    <col min="1" max="1" width="6" style="121" customWidth="1"/>
    <col min="2" max="2" width="33" style="121" bestFit="1" customWidth="1"/>
    <col min="3" max="3" width="12.5703125" style="121" customWidth="1"/>
    <col min="4" max="4" width="15" style="121" customWidth="1"/>
    <col min="5" max="5" width="29.7109375" style="121" bestFit="1" customWidth="1"/>
    <col min="6" max="6" width="11.85546875" style="121" customWidth="1"/>
    <col min="7" max="16384" width="11.42578125" style="121"/>
  </cols>
  <sheetData>
    <row r="2" spans="2:12" ht="36" customHeight="1" x14ac:dyDescent="0.2">
      <c r="B2" s="189" t="s">
        <v>146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2:12" ht="69" customHeight="1" x14ac:dyDescent="0.2">
      <c r="B3" s="153" t="s">
        <v>30</v>
      </c>
      <c r="C3" s="150" t="s">
        <v>95</v>
      </c>
      <c r="D3" s="152" t="s">
        <v>135</v>
      </c>
      <c r="E3" s="151" t="s">
        <v>132</v>
      </c>
      <c r="F3" s="150" t="s">
        <v>134</v>
      </c>
      <c r="G3" s="190" t="s">
        <v>136</v>
      </c>
      <c r="H3" s="191"/>
      <c r="I3" s="191"/>
      <c r="J3" s="191"/>
      <c r="K3" s="191"/>
      <c r="L3" s="192"/>
    </row>
    <row r="4" spans="2:12" ht="42" customHeight="1" x14ac:dyDescent="0.2">
      <c r="B4" s="149"/>
      <c r="C4" s="148"/>
      <c r="D4" s="147"/>
      <c r="E4" s="146"/>
      <c r="F4" s="144">
        <v>2010</v>
      </c>
      <c r="G4" s="145" t="s">
        <v>138</v>
      </c>
      <c r="H4" s="141" t="s">
        <v>103</v>
      </c>
      <c r="I4" s="142" t="s">
        <v>137</v>
      </c>
      <c r="J4" s="143" t="s">
        <v>105</v>
      </c>
      <c r="K4" s="142" t="s">
        <v>106</v>
      </c>
      <c r="L4" s="141" t="s">
        <v>107</v>
      </c>
    </row>
    <row r="5" spans="2:12" x14ac:dyDescent="0.2">
      <c r="B5" s="135" t="s">
        <v>39</v>
      </c>
      <c r="C5" s="134" t="s">
        <v>40</v>
      </c>
      <c r="D5" s="137">
        <v>10</v>
      </c>
      <c r="E5" s="132" t="s">
        <v>139</v>
      </c>
      <c r="F5" s="136">
        <f t="shared" ref="F5:F26" si="0">SUM(G5:L5)</f>
        <v>137.53380606430912</v>
      </c>
      <c r="G5" s="131">
        <v>9.2952200603800001</v>
      </c>
      <c r="H5" s="129">
        <v>0</v>
      </c>
      <c r="I5" s="130">
        <v>110.61399331423701</v>
      </c>
      <c r="J5" s="129">
        <v>17.624592689692101</v>
      </c>
      <c r="K5" s="130">
        <v>0</v>
      </c>
      <c r="L5" s="129">
        <v>0</v>
      </c>
    </row>
    <row r="6" spans="2:12" ht="14.25" x14ac:dyDescent="0.2">
      <c r="B6" s="135" t="s">
        <v>43</v>
      </c>
      <c r="C6" s="134" t="s">
        <v>131</v>
      </c>
      <c r="D6" s="137" t="s">
        <v>147</v>
      </c>
      <c r="E6" s="132" t="s">
        <v>142</v>
      </c>
      <c r="F6" s="136">
        <f t="shared" si="0"/>
        <v>406.81240118715107</v>
      </c>
      <c r="G6" s="131">
        <v>4.6635031968640002</v>
      </c>
      <c r="H6" s="129">
        <v>18.542212686476002</v>
      </c>
      <c r="I6" s="130">
        <v>348.70918745376002</v>
      </c>
      <c r="J6" s="129">
        <v>34.897497850050996</v>
      </c>
      <c r="K6" s="130">
        <v>0</v>
      </c>
      <c r="L6" s="129">
        <v>0</v>
      </c>
    </row>
    <row r="7" spans="2:12" x14ac:dyDescent="0.2">
      <c r="B7" s="135" t="s">
        <v>47</v>
      </c>
      <c r="C7" s="134" t="s">
        <v>48</v>
      </c>
      <c r="D7" s="137">
        <v>18</v>
      </c>
      <c r="E7" s="132" t="s">
        <v>141</v>
      </c>
      <c r="F7" s="136">
        <f t="shared" si="0"/>
        <v>1529.4165303861769</v>
      </c>
      <c r="G7" s="131">
        <v>161.22891603053</v>
      </c>
      <c r="H7" s="129">
        <v>116.50316116120501</v>
      </c>
      <c r="I7" s="130">
        <v>892.57840839222706</v>
      </c>
      <c r="J7" s="129">
        <v>245.32537846591003</v>
      </c>
      <c r="K7" s="130">
        <v>105.442466419605</v>
      </c>
      <c r="L7" s="129">
        <v>8.3381999167000007</v>
      </c>
    </row>
    <row r="8" spans="2:12" x14ac:dyDescent="0.2">
      <c r="B8" s="135" t="s">
        <v>51</v>
      </c>
      <c r="C8" s="134" t="s">
        <v>52</v>
      </c>
      <c r="D8" s="193">
        <v>8.5</v>
      </c>
      <c r="E8" s="131" t="s">
        <v>142</v>
      </c>
      <c r="F8" s="131">
        <f t="shared" si="0"/>
        <v>230.86255615654483</v>
      </c>
      <c r="G8" s="131">
        <v>3.4862795677411</v>
      </c>
      <c r="H8" s="129">
        <v>9.0889249907299997E-3</v>
      </c>
      <c r="I8" s="130">
        <v>194.151934697033</v>
      </c>
      <c r="J8" s="129">
        <v>1.5980131471900001</v>
      </c>
      <c r="K8" s="130">
        <v>30.028547373179997</v>
      </c>
      <c r="L8" s="129">
        <v>1.5886924464100001</v>
      </c>
    </row>
    <row r="9" spans="2:12" x14ac:dyDescent="0.2">
      <c r="B9" s="135" t="s">
        <v>53</v>
      </c>
      <c r="C9" s="134" t="s">
        <v>54</v>
      </c>
      <c r="D9" s="194"/>
      <c r="E9" s="132" t="s">
        <v>142</v>
      </c>
      <c r="F9" s="136">
        <f t="shared" si="0"/>
        <v>217.11105119480013</v>
      </c>
      <c r="G9" s="131">
        <v>21.651154059620001</v>
      </c>
      <c r="H9" s="129">
        <v>0</v>
      </c>
      <c r="I9" s="130">
        <v>129.50578892380901</v>
      </c>
      <c r="J9" s="129">
        <v>18.041016946860001</v>
      </c>
      <c r="K9" s="130">
        <v>43.929609528341096</v>
      </c>
      <c r="L9" s="129">
        <v>3.9834817361699999</v>
      </c>
    </row>
    <row r="10" spans="2:12" x14ac:dyDescent="0.2">
      <c r="B10" s="135" t="s">
        <v>55</v>
      </c>
      <c r="C10" s="134" t="s">
        <v>56</v>
      </c>
      <c r="D10" s="193">
        <v>37</v>
      </c>
      <c r="E10" s="132" t="s">
        <v>141</v>
      </c>
      <c r="F10" s="136">
        <f t="shared" si="0"/>
        <v>279.52696062593037</v>
      </c>
      <c r="G10" s="131">
        <v>8.5123263183899986</v>
      </c>
      <c r="H10" s="129">
        <v>0</v>
      </c>
      <c r="I10" s="130">
        <v>114.23069050807699</v>
      </c>
      <c r="J10" s="129">
        <v>101.112798369187</v>
      </c>
      <c r="K10" s="130">
        <v>55.671145430276404</v>
      </c>
      <c r="L10" s="129">
        <v>0</v>
      </c>
    </row>
    <row r="11" spans="2:12" x14ac:dyDescent="0.2">
      <c r="B11" s="135" t="s">
        <v>57</v>
      </c>
      <c r="C11" s="134" t="s">
        <v>56</v>
      </c>
      <c r="D11" s="194"/>
      <c r="E11" s="132" t="s">
        <v>141</v>
      </c>
      <c r="F11" s="136">
        <f t="shared" si="0"/>
        <v>824.2641694664884</v>
      </c>
      <c r="G11" s="131">
        <v>4.6378035853200004</v>
      </c>
      <c r="H11" s="129">
        <v>0</v>
      </c>
      <c r="I11" s="130">
        <v>37.8240696458545</v>
      </c>
      <c r="J11" s="129">
        <v>403.33962681642396</v>
      </c>
      <c r="K11" s="130">
        <v>378.46266941888996</v>
      </c>
      <c r="L11" s="129">
        <v>0</v>
      </c>
    </row>
    <row r="12" spans="2:12" x14ac:dyDescent="0.2">
      <c r="B12" s="135" t="s">
        <v>59</v>
      </c>
      <c r="C12" s="134" t="s">
        <v>60</v>
      </c>
      <c r="D12" s="137">
        <v>11</v>
      </c>
      <c r="E12" s="132" t="s">
        <v>144</v>
      </c>
      <c r="F12" s="136">
        <f t="shared" si="0"/>
        <v>1310.393948380447</v>
      </c>
      <c r="G12" s="131">
        <v>475.307325293281</v>
      </c>
      <c r="H12" s="129">
        <v>250.46657517531202</v>
      </c>
      <c r="I12" s="130">
        <v>504.53531459490398</v>
      </c>
      <c r="J12" s="129">
        <v>5.3098093400300002</v>
      </c>
      <c r="K12" s="130">
        <v>74.774923976919993</v>
      </c>
      <c r="L12" s="129">
        <v>0</v>
      </c>
    </row>
    <row r="13" spans="2:12" x14ac:dyDescent="0.2">
      <c r="B13" s="135" t="s">
        <v>62</v>
      </c>
      <c r="C13" s="134" t="s">
        <v>63</v>
      </c>
      <c r="D13" s="137">
        <v>14.5</v>
      </c>
      <c r="E13" s="132" t="s">
        <v>144</v>
      </c>
      <c r="F13" s="136">
        <f t="shared" si="0"/>
        <v>1083.989705744716</v>
      </c>
      <c r="G13" s="131">
        <v>688.83563189307495</v>
      </c>
      <c r="H13" s="129">
        <v>230.210216991658</v>
      </c>
      <c r="I13" s="130">
        <v>102.790587822483</v>
      </c>
      <c r="J13" s="129">
        <v>37.186585497099998</v>
      </c>
      <c r="K13" s="130">
        <v>24.966683540400002</v>
      </c>
      <c r="L13" s="129">
        <v>0</v>
      </c>
    </row>
    <row r="14" spans="2:12" x14ac:dyDescent="0.2">
      <c r="B14" s="135" t="s">
        <v>64</v>
      </c>
      <c r="C14" s="134" t="s">
        <v>65</v>
      </c>
      <c r="D14" s="137">
        <v>11</v>
      </c>
      <c r="E14" s="132" t="s">
        <v>144</v>
      </c>
      <c r="F14" s="136">
        <f t="shared" si="0"/>
        <v>807.720242960316</v>
      </c>
      <c r="G14" s="131">
        <v>554.16595605275802</v>
      </c>
      <c r="H14" s="129">
        <v>161.534095948078</v>
      </c>
      <c r="I14" s="130">
        <v>92.020190959480004</v>
      </c>
      <c r="J14" s="129">
        <v>0</v>
      </c>
      <c r="K14" s="130">
        <v>0</v>
      </c>
      <c r="L14" s="129">
        <v>0</v>
      </c>
    </row>
    <row r="15" spans="2:12" x14ac:dyDescent="0.2">
      <c r="B15" s="135" t="s">
        <v>66</v>
      </c>
      <c r="C15" s="134" t="s">
        <v>67</v>
      </c>
      <c r="D15" s="137">
        <v>14.5</v>
      </c>
      <c r="E15" s="132" t="s">
        <v>143</v>
      </c>
      <c r="F15" s="136">
        <f t="shared" si="0"/>
        <v>125.57016474620937</v>
      </c>
      <c r="G15" s="131">
        <v>14.191899191199999</v>
      </c>
      <c r="H15" s="129">
        <v>0</v>
      </c>
      <c r="I15" s="130">
        <v>65.123615865199994</v>
      </c>
      <c r="J15" s="129">
        <v>5.1368345344594006</v>
      </c>
      <c r="K15" s="130">
        <v>41.117815155349994</v>
      </c>
      <c r="L15" s="129">
        <v>0</v>
      </c>
    </row>
    <row r="16" spans="2:12" x14ac:dyDescent="0.2">
      <c r="B16" s="135" t="s">
        <v>69</v>
      </c>
      <c r="C16" s="134" t="s">
        <v>70</v>
      </c>
      <c r="D16" s="137">
        <v>7</v>
      </c>
      <c r="E16" s="132" t="s">
        <v>143</v>
      </c>
      <c r="F16" s="136">
        <f t="shared" si="0"/>
        <v>209.68137886258978</v>
      </c>
      <c r="G16" s="131">
        <v>21.419259566079102</v>
      </c>
      <c r="H16" s="129">
        <v>0</v>
      </c>
      <c r="I16" s="130">
        <v>145.62557651543898</v>
      </c>
      <c r="J16" s="129">
        <v>8.6903729805717003</v>
      </c>
      <c r="K16" s="130">
        <v>33.946169800500002</v>
      </c>
      <c r="L16" s="129">
        <v>0</v>
      </c>
    </row>
    <row r="17" spans="2:12" x14ac:dyDescent="0.2">
      <c r="B17" s="135" t="s">
        <v>71</v>
      </c>
      <c r="C17" s="134" t="s">
        <v>130</v>
      </c>
      <c r="D17" s="137">
        <v>7.6</v>
      </c>
      <c r="E17" s="132" t="s">
        <v>140</v>
      </c>
      <c r="F17" s="136">
        <f t="shared" si="0"/>
        <v>1382.2095040311849</v>
      </c>
      <c r="G17" s="131">
        <v>28.361555609397399</v>
      </c>
      <c r="H17" s="129">
        <v>32.757761085265003</v>
      </c>
      <c r="I17" s="130">
        <v>1286.3443885477002</v>
      </c>
      <c r="J17" s="129">
        <v>25.273914659992499</v>
      </c>
      <c r="K17" s="130">
        <v>9.4718841288300002</v>
      </c>
      <c r="L17" s="129">
        <v>0</v>
      </c>
    </row>
    <row r="18" spans="2:12" x14ac:dyDescent="0.2">
      <c r="B18" s="135" t="s">
        <v>74</v>
      </c>
      <c r="C18" s="134" t="s">
        <v>129</v>
      </c>
      <c r="D18" s="137">
        <v>3.2</v>
      </c>
      <c r="E18" s="132" t="s">
        <v>140</v>
      </c>
      <c r="F18" s="136">
        <f t="shared" si="0"/>
        <v>839.37063752652466</v>
      </c>
      <c r="G18" s="131">
        <v>89.252378351231897</v>
      </c>
      <c r="H18" s="129">
        <v>34.840377267370002</v>
      </c>
      <c r="I18" s="130">
        <v>641.940032639842</v>
      </c>
      <c r="J18" s="129">
        <v>5.1699208911287995</v>
      </c>
      <c r="K18" s="130">
        <v>68.167928376952005</v>
      </c>
      <c r="L18" s="129">
        <v>0</v>
      </c>
    </row>
    <row r="19" spans="2:12" x14ac:dyDescent="0.2">
      <c r="B19" s="135" t="s">
        <v>76</v>
      </c>
      <c r="C19" s="134" t="s">
        <v>77</v>
      </c>
      <c r="D19" s="137">
        <v>20</v>
      </c>
      <c r="E19" s="132" t="s">
        <v>140</v>
      </c>
      <c r="F19" s="136">
        <f t="shared" si="0"/>
        <v>1647.5726215893544</v>
      </c>
      <c r="G19" s="131">
        <v>58.986217115722702</v>
      </c>
      <c r="H19" s="129">
        <v>15.327454596515899</v>
      </c>
      <c r="I19" s="130">
        <v>1483.3916170259499</v>
      </c>
      <c r="J19" s="129">
        <v>75.152339201588902</v>
      </c>
      <c r="K19" s="130">
        <v>14.714993649577</v>
      </c>
      <c r="L19" s="129">
        <v>0</v>
      </c>
    </row>
    <row r="20" spans="2:12" x14ac:dyDescent="0.2">
      <c r="B20" s="135" t="s">
        <v>80</v>
      </c>
      <c r="C20" s="134" t="s">
        <v>81</v>
      </c>
      <c r="D20" s="137">
        <v>0.4</v>
      </c>
      <c r="E20" s="132" t="s">
        <v>141</v>
      </c>
      <c r="F20" s="136">
        <f t="shared" si="0"/>
        <v>82.42389134375</v>
      </c>
      <c r="G20" s="131">
        <v>0</v>
      </c>
      <c r="H20" s="129">
        <v>0</v>
      </c>
      <c r="I20" s="130">
        <v>76.124244505350006</v>
      </c>
      <c r="J20" s="129">
        <v>2.4666775058800003</v>
      </c>
      <c r="K20" s="130">
        <v>3.8329693325200003</v>
      </c>
      <c r="L20" s="129">
        <v>0</v>
      </c>
    </row>
    <row r="21" spans="2:12" x14ac:dyDescent="0.2">
      <c r="B21" s="135" t="s">
        <v>108</v>
      </c>
      <c r="C21" s="134" t="s">
        <v>83</v>
      </c>
      <c r="D21" s="193">
        <v>14.5</v>
      </c>
      <c r="E21" s="140" t="s">
        <v>141</v>
      </c>
      <c r="F21" s="139">
        <f t="shared" si="0"/>
        <v>512.64065383031846</v>
      </c>
      <c r="G21" s="184">
        <v>67.694948722063401</v>
      </c>
      <c r="H21" s="184">
        <v>12.108513372399999</v>
      </c>
      <c r="I21" s="184">
        <v>380.88273424304003</v>
      </c>
      <c r="J21" s="184">
        <v>14.605297543795102</v>
      </c>
      <c r="K21" s="184">
        <v>37.349159949019999</v>
      </c>
      <c r="L21" s="184">
        <v>0</v>
      </c>
    </row>
    <row r="22" spans="2:12" x14ac:dyDescent="0.2">
      <c r="B22" s="135" t="s">
        <v>85</v>
      </c>
      <c r="C22" s="134" t="s">
        <v>83</v>
      </c>
      <c r="D22" s="194"/>
      <c r="E22" s="132" t="s">
        <v>141</v>
      </c>
      <c r="F22" s="136">
        <f t="shared" si="0"/>
        <v>0</v>
      </c>
      <c r="G22" s="185"/>
      <c r="H22" s="185"/>
      <c r="I22" s="185"/>
      <c r="J22" s="185"/>
      <c r="K22" s="185"/>
      <c r="L22" s="185"/>
    </row>
    <row r="23" spans="2:12" x14ac:dyDescent="0.2">
      <c r="B23" s="135" t="s">
        <v>86</v>
      </c>
      <c r="C23" s="134" t="s">
        <v>87</v>
      </c>
      <c r="D23" s="137">
        <v>3.5</v>
      </c>
      <c r="E23" s="132" t="s">
        <v>141</v>
      </c>
      <c r="F23" s="136">
        <f t="shared" si="0"/>
        <v>144.81837007828599</v>
      </c>
      <c r="G23" s="131">
        <v>0</v>
      </c>
      <c r="H23" s="129">
        <v>0</v>
      </c>
      <c r="I23" s="130">
        <v>142.43229695153599</v>
      </c>
      <c r="J23" s="129">
        <v>2.3860731267499999</v>
      </c>
      <c r="K23" s="130">
        <v>0</v>
      </c>
      <c r="L23" s="129">
        <v>0</v>
      </c>
    </row>
    <row r="24" spans="2:12" x14ac:dyDescent="0.2">
      <c r="B24" s="135" t="s">
        <v>96</v>
      </c>
      <c r="C24" s="134" t="s">
        <v>128</v>
      </c>
      <c r="D24" s="133">
        <v>1.8</v>
      </c>
      <c r="E24" s="132" t="s">
        <v>141</v>
      </c>
      <c r="F24" s="136">
        <f t="shared" si="0"/>
        <v>644.32653685940352</v>
      </c>
      <c r="G24" s="131">
        <v>10.141182474800001</v>
      </c>
      <c r="H24" s="129">
        <v>1.2950238564000001E-2</v>
      </c>
      <c r="I24" s="130">
        <v>83.047809864889999</v>
      </c>
      <c r="J24" s="129">
        <v>1.0310517874496099</v>
      </c>
      <c r="K24" s="130">
        <v>550.09354249369994</v>
      </c>
      <c r="L24" s="129">
        <v>0</v>
      </c>
    </row>
    <row r="25" spans="2:12" x14ac:dyDescent="0.2">
      <c r="B25" s="135" t="s">
        <v>97</v>
      </c>
      <c r="C25" s="134" t="s">
        <v>127</v>
      </c>
      <c r="D25" s="133" t="s">
        <v>148</v>
      </c>
      <c r="E25" s="132" t="s">
        <v>7</v>
      </c>
      <c r="F25" s="130">
        <f t="shared" si="0"/>
        <v>4.9924548533199999</v>
      </c>
      <c r="G25" s="131">
        <v>4.9924548533199999</v>
      </c>
      <c r="H25" s="129">
        <v>0</v>
      </c>
      <c r="I25" s="130">
        <v>0</v>
      </c>
      <c r="J25" s="129">
        <v>0</v>
      </c>
      <c r="K25" s="130">
        <v>0</v>
      </c>
      <c r="L25" s="129">
        <v>0</v>
      </c>
    </row>
    <row r="26" spans="2:12" x14ac:dyDescent="0.2">
      <c r="B26" s="135" t="s">
        <v>98</v>
      </c>
      <c r="C26" s="134" t="s">
        <v>126</v>
      </c>
      <c r="D26" s="133" t="s">
        <v>148</v>
      </c>
      <c r="E26" s="132" t="s">
        <v>120</v>
      </c>
      <c r="F26" s="130">
        <f t="shared" si="0"/>
        <v>5.0293793370927009</v>
      </c>
      <c r="G26" s="131">
        <v>5.0260644607100007</v>
      </c>
      <c r="H26" s="138">
        <v>3.3148763827000002E-3</v>
      </c>
      <c r="I26" s="130">
        <v>0</v>
      </c>
      <c r="J26" s="138">
        <v>0</v>
      </c>
      <c r="K26" s="130">
        <v>0</v>
      </c>
      <c r="L26" s="138">
        <v>0</v>
      </c>
    </row>
    <row r="27" spans="2:12" x14ac:dyDescent="0.2">
      <c r="B27" s="128" t="s">
        <v>149</v>
      </c>
      <c r="C27" s="127" t="s">
        <v>150</v>
      </c>
      <c r="D27" s="126" t="s">
        <v>148</v>
      </c>
      <c r="E27" s="125" t="s">
        <v>151</v>
      </c>
      <c r="F27" s="123">
        <v>9</v>
      </c>
      <c r="G27" s="124">
        <v>9</v>
      </c>
      <c r="H27" s="122">
        <v>0</v>
      </c>
      <c r="I27" s="123">
        <v>0</v>
      </c>
      <c r="J27" s="122">
        <v>0</v>
      </c>
      <c r="K27" s="123">
        <v>0</v>
      </c>
      <c r="L27" s="122">
        <v>0</v>
      </c>
    </row>
    <row r="28" spans="2:12" ht="73.5" customHeight="1" x14ac:dyDescent="0.2">
      <c r="B28" s="186" t="s">
        <v>145</v>
      </c>
      <c r="C28" s="187"/>
      <c r="D28" s="187"/>
      <c r="E28" s="187"/>
      <c r="F28" s="187"/>
      <c r="G28" s="187"/>
      <c r="H28" s="187"/>
      <c r="I28" s="187"/>
      <c r="J28" s="187"/>
      <c r="K28" s="187"/>
      <c r="L28" s="188"/>
    </row>
    <row r="29" spans="2:12" ht="15" customHeight="1" x14ac:dyDescent="0.2"/>
    <row r="30" spans="2:12" ht="15" customHeight="1" x14ac:dyDescent="0.2"/>
  </sheetData>
  <mergeCells count="12">
    <mergeCell ref="J21:J22"/>
    <mergeCell ref="K21:K22"/>
    <mergeCell ref="L21:L22"/>
    <mergeCell ref="B28:L28"/>
    <mergeCell ref="B2:L2"/>
    <mergeCell ref="G3:L3"/>
    <mergeCell ref="D8:D9"/>
    <mergeCell ref="D10:D11"/>
    <mergeCell ref="D21:D22"/>
    <mergeCell ref="G21:G22"/>
    <mergeCell ref="H21:H22"/>
    <mergeCell ref="I21:I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_08_gesamt</vt:lpstr>
      <vt:lpstr>Tabelle1_1992</vt:lpstr>
      <vt:lpstr>Tabelle1_2010_2018</vt:lpstr>
      <vt:lpstr>Tabelle 1 wie im Word Dokument</vt:lpstr>
      <vt:lpstr>_08_gesamt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01.10 Ehemalige Rieselfelder 2010, Tabelle 1</dc:title>
  <dc:creator>Senatsverwaltung für Stadtentwicklung;Bauen und Wohnen Berlin;III D Geodateninfrastruktur Umweltatlas</dc:creator>
  <dcterms:created xsi:type="dcterms:W3CDTF">2022-04-14T13:18:14Z</dcterms:created>
  <dcterms:modified xsi:type="dcterms:W3CDTF">2025-12-15T15:49:53Z</dcterms:modified>
</cp:coreProperties>
</file>