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defaultThemeVersion="124226"/>
  <mc:AlternateContent xmlns:mc="http://schemas.openxmlformats.org/markup-compatibility/2006">
    <mc:Choice Requires="x15">
      <x15ac:absPath xmlns:x15ac="http://schemas.microsoft.com/office/spreadsheetml/2010/11/ac" url="F:\Pools\IVB1pool\08 FEIN\01 Allgemein\Merkblatt\"/>
    </mc:Choice>
  </mc:AlternateContent>
  <xr:revisionPtr revIDLastSave="0" documentId="13_ncr:1_{FCC10F1C-F923-4227-8304-03DABFCECC6D}" xr6:coauthVersionLast="47" xr6:coauthVersionMax="47" xr10:uidLastSave="{00000000-0000-0000-0000-000000000000}"/>
  <bookViews>
    <workbookView xWindow="-120" yWindow="-120" windowWidth="25440" windowHeight="15270" tabRatio="692" firstSheet="3" activeTab="7" xr2:uid="{00000000-000D-0000-FFFF-FFFF00000000}"/>
  </bookViews>
  <sheets>
    <sheet name="Erläuterungen zur Aufstellung" sheetId="13" r:id="rId1"/>
    <sheet name="Gesamtkostenaufstellung (GKA)" sheetId="1" r:id="rId2"/>
    <sheet name="K-Hilfe Personalkosten" sheetId="2" r:id="rId3"/>
    <sheet name="K-Hilfe Honorare" sheetId="6" r:id="rId4"/>
    <sheet name="K-Hilfe Ext. Auftragsvergabe" sheetId="7" r:id="rId5"/>
    <sheet name="K-Hilfe Projektbez.Anschaffung." sheetId="9" r:id="rId6"/>
    <sheet name="K-Hilfe Sonstige Sachausgaben" sheetId="10" r:id="rId7"/>
    <sheet name="K-Hilfe Mietausgaben" sheetId="11" r:id="rId8"/>
  </sheets>
  <definedNames>
    <definedName name="_xlnm.Print_Area" localSheetId="0">'Erläuterungen zur Aufstellung'!$B$1:$M$19</definedName>
    <definedName name="_xlnm.Print_Area" localSheetId="1">'Gesamtkostenaufstellung (GKA)'!$B$1:$M$39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2" i="11" l="1"/>
  <c r="K14" i="11"/>
  <c r="K22" i="11"/>
  <c r="H22" i="11"/>
  <c r="K12" i="11"/>
  <c r="C24" i="10"/>
  <c r="U10" i="2"/>
  <c r="U12" i="2"/>
  <c r="U13" i="2"/>
  <c r="U14" i="2"/>
  <c r="U15" i="2"/>
  <c r="U16" i="2"/>
  <c r="U17" i="2"/>
  <c r="U18" i="2"/>
  <c r="U19" i="2"/>
  <c r="U20" i="2"/>
  <c r="U11" i="2"/>
  <c r="U8" i="2" l="1"/>
  <c r="I22" i="11" l="1"/>
  <c r="K30" i="1" s="1"/>
  <c r="J22" i="11"/>
  <c r="L30" i="1" s="1"/>
  <c r="J30" i="1"/>
  <c r="C13" i="1"/>
  <c r="L14" i="1"/>
  <c r="L15" i="1"/>
  <c r="L16" i="1"/>
  <c r="L17" i="1"/>
  <c r="L18" i="1"/>
  <c r="L19" i="1"/>
  <c r="L20" i="1"/>
  <c r="L21" i="1"/>
  <c r="L22" i="1"/>
  <c r="L13" i="1"/>
  <c r="K14" i="1"/>
  <c r="K15" i="1"/>
  <c r="K16" i="1"/>
  <c r="K17" i="1"/>
  <c r="K18" i="1"/>
  <c r="K19" i="1"/>
  <c r="K20" i="1"/>
  <c r="K21" i="1"/>
  <c r="K22" i="1"/>
  <c r="K13" i="1"/>
  <c r="J15" i="1"/>
  <c r="J16" i="1"/>
  <c r="J17" i="1"/>
  <c r="J18" i="1"/>
  <c r="J19" i="1"/>
  <c r="J20" i="1"/>
  <c r="J21" i="1"/>
  <c r="J22" i="1"/>
  <c r="J14" i="1"/>
  <c r="J13" i="1"/>
  <c r="K21" i="6"/>
  <c r="K22" i="6"/>
  <c r="K23" i="6"/>
  <c r="K24" i="6"/>
  <c r="I21" i="6"/>
  <c r="I22" i="6"/>
  <c r="I23" i="6"/>
  <c r="I24" i="6"/>
  <c r="G21" i="6"/>
  <c r="G22" i="6"/>
  <c r="G23" i="6"/>
  <c r="G24" i="6"/>
  <c r="C21" i="1" l="1"/>
  <c r="C22" i="1"/>
  <c r="H19" i="2"/>
  <c r="K19" i="2"/>
  <c r="L19" i="2"/>
  <c r="M19" i="2" s="1"/>
  <c r="O19" i="2"/>
  <c r="P19" i="2" s="1"/>
  <c r="H20" i="2"/>
  <c r="K20" i="2"/>
  <c r="L20" i="2"/>
  <c r="M20" i="2" s="1"/>
  <c r="O20" i="2"/>
  <c r="P20" i="2" s="1"/>
  <c r="Q19" i="2" l="1"/>
  <c r="I21" i="1"/>
  <c r="I22" i="1"/>
  <c r="Q20" i="2"/>
  <c r="L16" i="2"/>
  <c r="K14" i="6"/>
  <c r="I14" i="6"/>
  <c r="G14" i="6"/>
  <c r="K16" i="6"/>
  <c r="K17" i="6"/>
  <c r="K18" i="6"/>
  <c r="K19" i="6"/>
  <c r="K20" i="6"/>
  <c r="I16" i="6"/>
  <c r="I17" i="6"/>
  <c r="I18" i="6"/>
  <c r="I19" i="6"/>
  <c r="I20" i="6"/>
  <c r="G16" i="6"/>
  <c r="G17" i="6"/>
  <c r="G18" i="6"/>
  <c r="G19" i="6"/>
  <c r="G20" i="6"/>
  <c r="K15" i="6"/>
  <c r="I15" i="6"/>
  <c r="G15" i="6"/>
  <c r="H14" i="2" l="1"/>
  <c r="K14" i="2"/>
  <c r="L14" i="2"/>
  <c r="Q14" i="2" s="1"/>
  <c r="O14" i="2"/>
  <c r="P14" i="2" s="1"/>
  <c r="B7" i="6"/>
  <c r="B7" i="7"/>
  <c r="B7" i="9"/>
  <c r="B7" i="10"/>
  <c r="B6" i="11"/>
  <c r="B8" i="10"/>
  <c r="B8" i="9"/>
  <c r="B8" i="7"/>
  <c r="B8" i="6"/>
  <c r="B5" i="11"/>
  <c r="J8" i="1"/>
  <c r="F10" i="6" s="1"/>
  <c r="G16" i="11"/>
  <c r="G17" i="11"/>
  <c r="G18" i="11"/>
  <c r="G19" i="11"/>
  <c r="G20" i="11"/>
  <c r="G21" i="11"/>
  <c r="G14" i="11"/>
  <c r="G15" i="11"/>
  <c r="L12" i="1" l="1"/>
  <c r="L11" i="1" s="1"/>
  <c r="J12" i="1"/>
  <c r="K12" i="1"/>
  <c r="K11" i="1" s="1"/>
  <c r="M14" i="2"/>
  <c r="H11" i="11"/>
  <c r="K8" i="1"/>
  <c r="C11" i="10"/>
  <c r="C11" i="7"/>
  <c r="R7" i="2"/>
  <c r="C11" i="9"/>
  <c r="J11" i="1" l="1"/>
  <c r="I12" i="1"/>
  <c r="I11" i="11"/>
  <c r="H10" i="6"/>
  <c r="L8" i="1"/>
  <c r="J10" i="6" s="1"/>
  <c r="D11" i="7"/>
  <c r="D11" i="9"/>
  <c r="S7" i="2"/>
  <c r="C17" i="1"/>
  <c r="C18" i="1"/>
  <c r="C19" i="1"/>
  <c r="C20" i="1"/>
  <c r="H17" i="2"/>
  <c r="K17" i="2"/>
  <c r="L17" i="2"/>
  <c r="M17" i="2" s="1"/>
  <c r="O17" i="2"/>
  <c r="P17" i="2" s="1"/>
  <c r="H18" i="2"/>
  <c r="K18" i="2"/>
  <c r="L18" i="2"/>
  <c r="M18" i="2" s="1"/>
  <c r="O18" i="2"/>
  <c r="P18" i="2" s="1"/>
  <c r="H12" i="2"/>
  <c r="K12" i="2"/>
  <c r="L12" i="2"/>
  <c r="M12" i="2" s="1"/>
  <c r="O12" i="2"/>
  <c r="P12" i="2" s="1"/>
  <c r="H13" i="2"/>
  <c r="K13" i="2"/>
  <c r="L13" i="2"/>
  <c r="Q13" i="2" s="1"/>
  <c r="O13" i="2"/>
  <c r="P13" i="2" s="1"/>
  <c r="C14" i="1"/>
  <c r="E24" i="10"/>
  <c r="D24" i="10"/>
  <c r="E24" i="9"/>
  <c r="D24" i="9"/>
  <c r="C24" i="9"/>
  <c r="C15" i="1"/>
  <c r="C16" i="1"/>
  <c r="J11" i="11" l="1"/>
  <c r="E11" i="9"/>
  <c r="E11" i="7"/>
  <c r="T7" i="2"/>
  <c r="I18" i="1"/>
  <c r="I17" i="1"/>
  <c r="I20" i="1"/>
  <c r="I19" i="1"/>
  <c r="Q12" i="2"/>
  <c r="Q17" i="2"/>
  <c r="Q18" i="2"/>
  <c r="M13" i="2"/>
  <c r="B12" i="11"/>
  <c r="L29" i="1"/>
  <c r="K29" i="1"/>
  <c r="J29" i="1"/>
  <c r="D11" i="10"/>
  <c r="E11" i="10" s="1"/>
  <c r="J28" i="1"/>
  <c r="L28" i="1"/>
  <c r="K28" i="1"/>
  <c r="D24" i="7"/>
  <c r="K26" i="1" s="1"/>
  <c r="E24" i="7"/>
  <c r="L26" i="1" s="1"/>
  <c r="C24" i="7"/>
  <c r="J26" i="1" s="1"/>
  <c r="B12" i="6"/>
  <c r="C12" i="6" s="1"/>
  <c r="D12" i="6" l="1"/>
  <c r="E12" i="6"/>
  <c r="F12" i="6" s="1"/>
  <c r="C12" i="11"/>
  <c r="D12" i="11" s="1"/>
  <c r="E12" i="11" s="1"/>
  <c r="I25" i="6"/>
  <c r="K25" i="1" s="1"/>
  <c r="K24" i="1" s="1"/>
  <c r="G25" i="6"/>
  <c r="J25" i="1" s="1"/>
  <c r="J24" i="1" s="1"/>
  <c r="K25" i="6"/>
  <c r="L25" i="1" s="1"/>
  <c r="L24" i="1" s="1"/>
  <c r="G12" i="6" l="1"/>
  <c r="H12" i="6" s="1"/>
  <c r="I12" i="6" s="1"/>
  <c r="J12" i="6" s="1"/>
  <c r="K12" i="6" s="1"/>
  <c r="F12" i="11"/>
  <c r="G12" i="11" s="1"/>
  <c r="H12" i="11" s="1"/>
  <c r="I12" i="11" s="1"/>
  <c r="J12" i="11" s="1"/>
  <c r="I37" i="1" l="1"/>
  <c r="I35" i="1"/>
  <c r="I25" i="1"/>
  <c r="I26" i="1"/>
  <c r="I28" i="1"/>
  <c r="I13" i="1"/>
  <c r="I14" i="1"/>
  <c r="I15" i="1"/>
  <c r="I16" i="1"/>
  <c r="L27" i="1" l="1"/>
  <c r="K27" i="1"/>
  <c r="K16" i="2"/>
  <c r="K15" i="2"/>
  <c r="K11" i="2"/>
  <c r="O16" i="2"/>
  <c r="P16" i="2" s="1"/>
  <c r="O15" i="2"/>
  <c r="P15" i="2" s="1"/>
  <c r="O11" i="2"/>
  <c r="P11" i="2" s="1"/>
  <c r="Q16" i="2"/>
  <c r="L15" i="2"/>
  <c r="M15" i="2" s="1"/>
  <c r="L11" i="2"/>
  <c r="H16" i="2"/>
  <c r="H15" i="2"/>
  <c r="H11" i="2"/>
  <c r="O10" i="2"/>
  <c r="P10" i="2" s="1"/>
  <c r="K10" i="2"/>
  <c r="B8" i="2"/>
  <c r="C8" i="2" s="1"/>
  <c r="D8" i="2" s="1"/>
  <c r="E8" i="2" s="1"/>
  <c r="F8" i="2" s="1"/>
  <c r="G8" i="2" s="1"/>
  <c r="H8" i="2" s="1"/>
  <c r="I8" i="2" s="1"/>
  <c r="J8" i="2" s="1"/>
  <c r="K8" i="2" s="1"/>
  <c r="L8" i="2" s="1"/>
  <c r="M8" i="2" s="1"/>
  <c r="N8" i="2" s="1"/>
  <c r="O8" i="2" s="1"/>
  <c r="P8" i="2" s="1"/>
  <c r="Q8" i="2" s="1"/>
  <c r="R8" i="2" s="1"/>
  <c r="S8" i="2" s="1"/>
  <c r="T8" i="2" s="1"/>
  <c r="H10" i="2"/>
  <c r="L10" i="2"/>
  <c r="M10" i="2" s="1"/>
  <c r="K31" i="1" l="1"/>
  <c r="K33" i="1" s="1"/>
  <c r="L31" i="1"/>
  <c r="L33" i="1" s="1"/>
  <c r="M11" i="2"/>
  <c r="Q11" i="2"/>
  <c r="Q10" i="2"/>
  <c r="M16" i="2"/>
  <c r="I29" i="1"/>
  <c r="I11" i="1"/>
  <c r="J27" i="1"/>
  <c r="J31" i="1" s="1"/>
  <c r="Q15" i="2"/>
  <c r="I30" i="1" l="1"/>
  <c r="I27" i="1"/>
  <c r="I24" i="1"/>
  <c r="J33" i="1" l="1"/>
  <c r="I31" i="1" l="1"/>
  <c r="I33" i="1"/>
</calcChain>
</file>

<file path=xl/sharedStrings.xml><?xml version="1.0" encoding="utf-8"?>
<sst xmlns="http://schemas.openxmlformats.org/spreadsheetml/2006/main" count="237" uniqueCount="149">
  <si>
    <t>Hinweise:</t>
  </si>
  <si>
    <t>gesamt</t>
  </si>
  <si>
    <t>2.1</t>
  </si>
  <si>
    <t>2.2</t>
  </si>
  <si>
    <t>lfd-Nr.</t>
  </si>
  <si>
    <t>Anstellung /Tätigkeit als</t>
  </si>
  <si>
    <t xml:space="preserve">Einstufung </t>
  </si>
  <si>
    <t>monatlicher Stundensatz in €</t>
  </si>
  <si>
    <t>Urlaubstage im Jahr</t>
  </si>
  <si>
    <t>jährliche förderfähige Personal-
kosten</t>
  </si>
  <si>
    <t xml:space="preserve">förderfähige Personalkosten gesamte Projektlaufzeit </t>
  </si>
  <si>
    <t>Berechnung:;
Sp6 * Sp7</t>
  </si>
  <si>
    <t>Berechnung:
Sp13 /12 Monate
nur zur Info - keine weitere Berechnung</t>
  </si>
  <si>
    <t>Mitarbeiter</t>
  </si>
  <si>
    <t>Beispiel</t>
  </si>
  <si>
    <t xml:space="preserve">Arbeitszeit im Projekt 
in % </t>
  </si>
  <si>
    <t>Dauer der Beschäftigung im Projekt (Zeitraum in Monaten)</t>
  </si>
  <si>
    <t>zu leistenden Std. gesamte Projekt- laufzeit</t>
  </si>
  <si>
    <t>Berechnung:;
Sp10 / Sp7</t>
  </si>
  <si>
    <t>Berechnung:;
Sp10 * Sp6 * Sp7</t>
  </si>
  <si>
    <t>Berechnung:;
(Sp 7 * ((250 Tg- Sp9)/5)/12 Mo*Sp14</t>
  </si>
  <si>
    <t>Berechnung:;
Sp 15 / Sp 14</t>
  </si>
  <si>
    <t>Berechnung:;
Sp12 / 12 Monate * Sp14</t>
  </si>
  <si>
    <t xml:space="preserve">Kalkulationshilfe zur Berechnung der Personalkosten </t>
  </si>
  <si>
    <t>Summe</t>
  </si>
  <si>
    <t>Auszufüllen sind nur gelb hinterlegte Felder.</t>
  </si>
  <si>
    <t>monatliche förderfähige Personal-
kosten</t>
  </si>
  <si>
    <t>durchschnitt-lich zu leistenden Std.  im Monat</t>
  </si>
  <si>
    <t>Personalausgaben</t>
  </si>
  <si>
    <t>1.1</t>
  </si>
  <si>
    <t>3.1</t>
  </si>
  <si>
    <t>Bitte beachten Sie die unten genannten Hinweise!</t>
  </si>
  <si>
    <r>
      <rPr>
        <b/>
        <sz val="12"/>
        <color indexed="10"/>
        <rFont val="Arial"/>
        <family val="2"/>
      </rPr>
      <t>xx</t>
    </r>
    <r>
      <rPr>
        <b/>
        <sz val="12"/>
        <rFont val="Arial"/>
        <family val="2"/>
      </rPr>
      <t>.</t>
    </r>
    <r>
      <rPr>
        <b/>
        <sz val="12"/>
        <color indexed="10"/>
        <rFont val="Arial"/>
        <family val="2"/>
      </rPr>
      <t>xx</t>
    </r>
    <r>
      <rPr>
        <b/>
        <sz val="12"/>
        <rFont val="Arial"/>
        <family val="2"/>
      </rPr>
      <t>.20</t>
    </r>
    <r>
      <rPr>
        <b/>
        <sz val="12"/>
        <color indexed="10"/>
        <rFont val="Arial"/>
        <family val="2"/>
      </rPr>
      <t>xx</t>
    </r>
  </si>
  <si>
    <t>3</t>
  </si>
  <si>
    <t>3.2</t>
  </si>
  <si>
    <t>4</t>
  </si>
  <si>
    <t>5</t>
  </si>
  <si>
    <r>
      <rPr>
        <b/>
        <sz val="13"/>
        <rFont val="Arial"/>
        <family val="2"/>
      </rPr>
      <t>Eigenmittel</t>
    </r>
    <r>
      <rPr>
        <b/>
        <sz val="12"/>
        <rFont val="Arial"/>
        <family val="2"/>
      </rPr>
      <t xml:space="preserve">
</t>
    </r>
    <r>
      <rPr>
        <i/>
        <sz val="11"/>
        <rFont val="Arial"/>
        <family val="2"/>
      </rPr>
      <t>(Mittel des Trägers, Spenden usw., die für das Vorhaben als Zahlungsmittel verwandt werden)</t>
    </r>
  </si>
  <si>
    <r>
      <rPr>
        <b/>
        <sz val="13"/>
        <rFont val="Arial"/>
        <family val="2"/>
      </rPr>
      <t>Drittmittel</t>
    </r>
    <r>
      <rPr>
        <b/>
        <sz val="12"/>
        <rFont val="Arial"/>
        <family val="2"/>
      </rPr>
      <t xml:space="preserve">
</t>
    </r>
    <r>
      <rPr>
        <i/>
        <sz val="11"/>
        <rFont val="Arial"/>
        <family val="2"/>
      </rPr>
      <t>(weitere Fördermittel)</t>
    </r>
  </si>
  <si>
    <t>Kalkulationshilfe zur Berechnung der Honorare</t>
  </si>
  <si>
    <t xml:space="preserve">Projektname: </t>
  </si>
  <si>
    <t xml:space="preserve">Programmjahr: </t>
  </si>
  <si>
    <t>Tätigkeit/  Kurzbeschreibung der Tätigkeit</t>
  </si>
  <si>
    <t>ausübende Person</t>
  </si>
  <si>
    <t>Qualifikation</t>
  </si>
  <si>
    <t>Stundensatz</t>
  </si>
  <si>
    <t>Stundenzahl</t>
  </si>
  <si>
    <t>Honorar</t>
  </si>
  <si>
    <t>Eingabe Antragsteller*in</t>
  </si>
  <si>
    <t>Moderation</t>
  </si>
  <si>
    <t>Frau Muster</t>
  </si>
  <si>
    <t>Dipl.-Pol.</t>
  </si>
  <si>
    <t>Bezeichnung des Auftrags</t>
  </si>
  <si>
    <t>Betrag</t>
  </si>
  <si>
    <t>Kalkulationshilfe zur Berechnung der Externen Auftragsvergaben</t>
  </si>
  <si>
    <t>Position</t>
  </si>
  <si>
    <t>Beamer</t>
  </si>
  <si>
    <t>Kalkulationshilfe zur Berechnung Projektbezogener Anschaffungen</t>
  </si>
  <si>
    <t>Bezeichnung des Mietobjektes</t>
  </si>
  <si>
    <t>Mietfläche für das Vorhaben (qm)</t>
  </si>
  <si>
    <t>Mietzeit des Objektes für das Vorhaben (Monate)</t>
  </si>
  <si>
    <t>Raummieten</t>
  </si>
  <si>
    <t>Mustermann, Paul</t>
  </si>
  <si>
    <r>
      <rPr>
        <b/>
        <i/>
        <sz val="12"/>
        <color theme="1"/>
        <rFont val="Arial"/>
        <family val="2"/>
      </rPr>
      <t xml:space="preserve">Externe Auftragsvergabe </t>
    </r>
    <r>
      <rPr>
        <sz val="12"/>
        <color theme="1"/>
        <rFont val="Arial"/>
        <family val="2"/>
      </rPr>
      <t xml:space="preserve">
</t>
    </r>
    <r>
      <rPr>
        <i/>
        <sz val="10"/>
        <color theme="1"/>
        <rFont val="Arial"/>
        <family val="2"/>
      </rPr>
      <t xml:space="preserve">(z.B. Werkverträge, Leistungsverträge, Beauftragung bezüglich Erstellung von Broschüren, Erstellung von Flyern/ Plakaten)                   
(bitte Kalkulationshilfe beachten)                </t>
    </r>
  </si>
  <si>
    <r>
      <rPr>
        <b/>
        <i/>
        <sz val="12"/>
        <color theme="1"/>
        <rFont val="Arial"/>
        <family val="2"/>
      </rPr>
      <t>sonstige Sachausgaben</t>
    </r>
    <r>
      <rPr>
        <sz val="12"/>
        <color theme="1"/>
        <rFont val="Arial"/>
        <family val="2"/>
      </rPr>
      <t xml:space="preserve">
</t>
    </r>
    <r>
      <rPr>
        <i/>
        <sz val="10"/>
        <color theme="1"/>
        <rFont val="Arial"/>
        <family val="2"/>
      </rPr>
      <t>(z.B. Versicherungen, Genehmigungen, Künstlersozialkasse, Fahrtkosten, Miete von Gegenständen, Verpflegung)                                    
(bitte Kalkulationshilfe beachten)</t>
    </r>
  </si>
  <si>
    <t>Eingabe 
Antragsteller*in</t>
  </si>
  <si>
    <t>Kalkulationshilfe zur Berechnung sonstiger Sachausgaben</t>
  </si>
  <si>
    <t>Künstlersozialkasse</t>
  </si>
  <si>
    <t>Name, Vormame Mitarbeiter*in</t>
  </si>
  <si>
    <t>Gestaltung der Broschüre Muster-QM</t>
  </si>
  <si>
    <t>Angabe der Gesamtfläche (qm)</t>
  </si>
  <si>
    <r>
      <rPr>
        <b/>
        <i/>
        <sz val="12"/>
        <color theme="1"/>
        <rFont val="Arial"/>
        <family val="2"/>
      </rPr>
      <t xml:space="preserve">projektbezogene Anschaffungen </t>
    </r>
    <r>
      <rPr>
        <sz val="12"/>
        <color theme="1"/>
        <rFont val="Arial"/>
        <family val="2"/>
      </rPr>
      <t xml:space="preserve">
</t>
    </r>
    <r>
      <rPr>
        <sz val="10"/>
        <color theme="1"/>
        <rFont val="Arial"/>
        <family val="2"/>
      </rPr>
      <t>(</t>
    </r>
    <r>
      <rPr>
        <i/>
        <sz val="10"/>
        <color theme="1"/>
        <rFont val="Arial"/>
        <family val="2"/>
      </rPr>
      <t>z.B. Ausstattung, Material, Medien)
(bitte Kalkulationshilfe beachten)</t>
    </r>
  </si>
  <si>
    <t>Kalkulationshilfe zur Berechnung von Raummieten und sonstigen Mietausgaben</t>
  </si>
  <si>
    <r>
      <rPr>
        <b/>
        <i/>
        <sz val="12"/>
        <color theme="1"/>
        <rFont val="Arial"/>
        <family val="2"/>
      </rPr>
      <t xml:space="preserve">Honorare </t>
    </r>
    <r>
      <rPr>
        <sz val="12"/>
        <color theme="1"/>
        <rFont val="Arial"/>
        <family val="2"/>
      </rPr>
      <t xml:space="preserve">
</t>
    </r>
    <r>
      <rPr>
        <i/>
        <sz val="10"/>
        <color theme="1"/>
        <rFont val="Arial"/>
        <family val="2"/>
      </rPr>
      <t>(bitte Kalkulationshilfe beachten)</t>
    </r>
  </si>
  <si>
    <r>
      <rPr>
        <b/>
        <i/>
        <sz val="12"/>
        <color theme="1"/>
        <rFont val="Arial"/>
        <family val="2"/>
      </rPr>
      <t>Personalkosten</t>
    </r>
    <r>
      <rPr>
        <b/>
        <sz val="12"/>
        <color theme="1"/>
        <rFont val="Arial"/>
        <family val="2"/>
      </rPr>
      <t xml:space="preserve">
</t>
    </r>
    <r>
      <rPr>
        <i/>
        <sz val="11"/>
        <color theme="1"/>
        <rFont val="Arial"/>
        <family val="2"/>
      </rPr>
      <t>(nur bei sozialversicherungspflichtiger Anstellung; bitte Kalkulationshilfe beachten)</t>
    </r>
  </si>
  <si>
    <t>vergleichbarer Tarifvertrag Land Berlin</t>
  </si>
  <si>
    <t>Büromiete Standort A</t>
  </si>
  <si>
    <t>Mietausgaben für Gesamtfläche pro Monat (€)</t>
  </si>
  <si>
    <t>Berechnung 
Sp 3 / Sp 4 * Sp 5 * Sp 6</t>
  </si>
  <si>
    <t>PERSONALKOSTEN</t>
  </si>
  <si>
    <t>Projektbeginn</t>
  </si>
  <si>
    <t>Projektende</t>
  </si>
  <si>
    <t>Projektname:</t>
  </si>
  <si>
    <t>förderfähige Personalkosten</t>
  </si>
  <si>
    <t>Kassenrate</t>
  </si>
  <si>
    <t xml:space="preserve">Kassenrate </t>
  </si>
  <si>
    <t>.</t>
  </si>
  <si>
    <t>Berechnung 
Sp 4*Sp 5</t>
  </si>
  <si>
    <t>Berechnung 
Sp 4*Sp 7</t>
  </si>
  <si>
    <t>Berechnung 
Sp 4*Sp 9</t>
  </si>
  <si>
    <t>Sachausgaben/ Allgemeine Sachausgaben</t>
  </si>
  <si>
    <t>Bitte nach Bewilligung beachten: Die Gesamtsumme aller Einzelansätze der Position Personal- oder der Position Sachausgaben des Projektes darf um bis zu 30 v. H. überschritten werden, soweit die Überschreitung durch entsprechende Einsparungen bei anderen Ausgaben ausgeglichen werden kann.</t>
  </si>
  <si>
    <t>Formularstand: Oktober 2025</t>
  </si>
  <si>
    <t xml:space="preserve">Sachausgaben/ Beauftragungen, Dienstleistungen                                                  </t>
  </si>
  <si>
    <t xml:space="preserve">Gesamtkostenaufstellung </t>
  </si>
  <si>
    <t>Bezirk</t>
  </si>
  <si>
    <t xml:space="preserve">Sachausgaben/ Mieten </t>
  </si>
  <si>
    <r>
      <rPr>
        <b/>
        <sz val="13"/>
        <rFont val="Arial"/>
        <family val="2"/>
      </rPr>
      <t>Projektsteuerungskosten-Pauschale</t>
    </r>
    <r>
      <rPr>
        <sz val="12"/>
        <rFont val="Arial"/>
        <family val="2"/>
      </rPr>
      <t xml:space="preserve">
</t>
    </r>
    <r>
      <rPr>
        <i/>
        <sz val="11"/>
        <rFont val="Arial"/>
        <family val="2"/>
      </rPr>
      <t>(14 % auf die Positionen 1,2,3 und 4)</t>
    </r>
  </si>
  <si>
    <t>Zu 9) Eigenmitteln und Drittmittel sind hier nachrichtlich anzugeben und im Antragsformular beschrieben.</t>
  </si>
  <si>
    <t>E11</t>
  </si>
  <si>
    <t>Arbeitgeber-brutto, monatlich</t>
  </si>
  <si>
    <t>wöchentl. Arbeitszeit in Stunden</t>
  </si>
  <si>
    <t>wöchentliche Arbeitszeit im Projekt in Stunden</t>
  </si>
  <si>
    <t>Eingabe Antragsteller*in,
Zeitraum darf nicht größer als Förder-zeitraum sein</t>
  </si>
  <si>
    <r>
      <rPr>
        <b/>
        <u/>
        <sz val="12"/>
        <color theme="1"/>
        <rFont val="Berlin Type Office"/>
        <family val="2"/>
      </rPr>
      <t>Bitte füllen Sie unbedingt die richtige Projektlaufzeit aus</t>
    </r>
    <r>
      <rPr>
        <b/>
        <sz val="12"/>
        <color theme="1"/>
        <rFont val="Berlin Type Office"/>
        <family val="2"/>
      </rPr>
      <t xml:space="preserve">, damit die entsprechenden Kassenraten im gesamten Finanzplan abgebildet werden. Die Angaben in den gelben Feldern ziehen sich aus den jeweiligen Kalkulationshilfen (siehe unten in den Tab-Reitern), die Sie bitte entsprechend ausfüllen. Alle Kostenpositionen sind so detailliert wie möglich anzugeben mit Ausnahme der pauschal gewährten Kosten (Ziffern 5). Die nicht gelb markierten roten Felder füllen sie bitte falls zutreffend direkt aus. </t>
    </r>
  </si>
  <si>
    <r>
      <t xml:space="preserve">Bitte im ersten Schritt im Blatt 'Gesamtkostenaufstellung' die Projektangaben in Zellen 4 -7 ausfüllen. </t>
    </r>
    <r>
      <rPr>
        <b/>
        <sz val="11"/>
        <rFont val="Berlin Type Office"/>
        <family val="2"/>
      </rPr>
      <t>Im Anschluss werden die einzelne Kalkulationshilfen ausgefüllt.</t>
    </r>
  </si>
  <si>
    <t>Muster ehrenamliches Engagement</t>
  </si>
  <si>
    <t>Muster-Bezirk</t>
  </si>
  <si>
    <r>
      <rPr>
        <b/>
        <u/>
        <sz val="12"/>
        <rFont val="Berlin Type Office"/>
        <family val="2"/>
      </rPr>
      <t>Zu 5) Unter die Projektsteuerungskosten-Pauschale fallen:</t>
    </r>
    <r>
      <rPr>
        <b/>
        <sz val="12"/>
        <rFont val="Berlin Type Office"/>
        <family val="2"/>
      </rPr>
      <t xml:space="preserve">
Personalkosten (Arbeitgeber-Brutto) oder vergleichbare Honorarkosten für Tätigkeiten im Bereich der Geschäftsführung und Buchhaltung sowie folgende Sachkosten: Telefon und Internet, Porto, Website, Kopierkosten, Büro- und Verbrauchsmaterial, Kontoführung. Als Pauschale werden 14 % der nachgewiesenen förderfähigen direkten Kosten des Projektes anerkannt. Zu den direkten Kosten gem. Finanzplan gehören: Personalausgaben (Ziffer 1) sowie die Sachausgaben mit Beauftragungen/ Dienstleistungen (Ziffer 2), Allgemeine Sachausgaben (Ziffer 3) und Mieten (Ziffer 4).</t>
    </r>
  </si>
  <si>
    <t>Name der bezirklichen Projektverantwortlichen:</t>
  </si>
  <si>
    <t>Datum der Erstellung</t>
  </si>
  <si>
    <t>Grundsätzlich werden die FEIN-Mittel befristet auf in der Regel 3 Jahre als Anschubfinanzierung für integrierte Stadtteilnetzwerke gewährt. Die Förderung beträgt bis zu 30.000 € pro Jahr/ Projekt. Die Mittel werden jeweils für ein Haushaltsjahr zur Verfügung gestellt.</t>
  </si>
  <si>
    <t>Prüfsumme</t>
  </si>
  <si>
    <r>
      <t xml:space="preserve">Berechnung:;
Sp18+ Sp19+Sp20
</t>
    </r>
    <r>
      <rPr>
        <b/>
        <sz val="7"/>
        <color rgb="FFFF0000"/>
        <rFont val="Arial"/>
        <family val="2"/>
      </rPr>
      <t>muss gleich Sp17 sein</t>
    </r>
  </si>
  <si>
    <r>
      <t xml:space="preserve">Berechnung:;
Sp8+ Sp9+Sp10
</t>
    </r>
    <r>
      <rPr>
        <b/>
        <sz val="7"/>
        <color rgb="FFFF0000"/>
        <rFont val="Arial"/>
        <family val="2"/>
      </rPr>
      <t>muss gleich Sp7 sein</t>
    </r>
  </si>
  <si>
    <r>
      <rPr>
        <b/>
        <sz val="13"/>
        <rFont val="Arial"/>
        <family val="2"/>
      </rPr>
      <t>Gesamtkosten</t>
    </r>
    <r>
      <rPr>
        <b/>
        <sz val="12"/>
        <rFont val="Arial"/>
        <family val="2"/>
      </rPr>
      <t xml:space="preserve">
</t>
    </r>
    <r>
      <rPr>
        <i/>
        <sz val="11"/>
        <rFont val="Arial"/>
        <family val="2"/>
      </rPr>
      <t>(geplante Ausgaben= beantragte Förderung)</t>
    </r>
  </si>
  <si>
    <t>Indikatoren (Zielerreichung, Zweckbestimmung)</t>
  </si>
  <si>
    <t>geplant</t>
  </si>
  <si>
    <t>9.1</t>
  </si>
  <si>
    <t>unterstützte Einrichtungen (jeweils Anzahl)</t>
  </si>
  <si>
    <t>Anzahl</t>
  </si>
  <si>
    <t>a</t>
  </si>
  <si>
    <t>Schulen einschl. Hort</t>
  </si>
  <si>
    <t>b</t>
  </si>
  <si>
    <t>Kita</t>
  </si>
  <si>
    <t>c</t>
  </si>
  <si>
    <t>Sportanlagen</t>
  </si>
  <si>
    <t>d</t>
  </si>
  <si>
    <t>sonstige soziale Einrichtungen (z.B. Senioreneinrichtungen, Begegnungsstätten, Nachbarschaftstreffs, Bibliotheken u.ä.)</t>
  </si>
  <si>
    <t>e</t>
  </si>
  <si>
    <t>öffentliche/öffentlich zugängliche Straßen und Plätze</t>
  </si>
  <si>
    <t>9.2</t>
  </si>
  <si>
    <t>Maßnahmen-Kategorien (bitte ankreuzen)</t>
  </si>
  <si>
    <t>bitte ankreuzen</t>
  </si>
  <si>
    <t>Gemeinsam älter werden im Quartier</t>
  </si>
  <si>
    <t>Gemeinsam lernen und teilhaben</t>
  </si>
  <si>
    <t>Gemeinsam gärtnern</t>
  </si>
  <si>
    <t>Gemeinsam neue Nachbarn integrieren</t>
  </si>
  <si>
    <t>Gemeinsam Nachbarn aktivieren und vernetzen</t>
  </si>
  <si>
    <t>Anzahl bzw. Stunden</t>
  </si>
  <si>
    <t>9.3</t>
  </si>
  <si>
    <t>in Netzwerken beteiligte Akteure (Anzahl)</t>
  </si>
  <si>
    <t>9.4</t>
  </si>
  <si>
    <t>TeilnehmerInnen von Veranstaltungen/ Workshops etc. im Projekt (Anzahl der Teilnehmer)</t>
  </si>
  <si>
    <t>9.5</t>
  </si>
  <si>
    <t>ehrenamtlich geleistete Stunden im Projekt (Stunden)</t>
  </si>
  <si>
    <t>9.6</t>
  </si>
  <si>
    <t>angebotene Dienstleistungsstunden im Projekt</t>
  </si>
  <si>
    <t>Neben allgemeinen Zielen ermöglichen die Indikatoren eine projektspezifische Erfolgskontrolle. Welche der Indikatoren für die Erfüllung der Ziele zugrunde gelegt werden, ist bei der Konzeptionierung (Antragstellung) festzulegen sowie bei der Abrechnung der FEIN-Pilotprojekte auszuwerten. Dabei sind in jedem FEIN-Pilotprojekten mindestens die Indikatoren 9.1, 9.2 und 9.3 zu berücksichtigen.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</si>
</sst>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164" formatCode="_-* #,##0.00\ [$€-1]_-;\-* #,##0.00\ [$€-1]_-;_-* &quot;-&quot;??\ [$€-1]_-"/>
    <numFmt numFmtId="165" formatCode="#,##0.00\ [$€-1]"/>
    <numFmt numFmtId="166" formatCode="&quot;Sp &quot;0"/>
    <numFmt numFmtId="167" formatCode="_-* #,##0.00\ [$€-407]_-;\-* #,##0.00\ [$€-407]_-;_-* &quot;-&quot;??\ [$€-407]_-;_-@_-"/>
    <numFmt numFmtId="168" formatCode="0.0%"/>
    <numFmt numFmtId="169" formatCode="#,##0.0"/>
    <numFmt numFmtId="170" formatCode="#,##0.00\ &quot;€&quot;"/>
    <numFmt numFmtId="171" formatCode="&quot;davon in&quot;\ General"/>
    <numFmt numFmtId="172" formatCode="&quot;Kassenrate&quot;\ General"/>
  </numFmts>
  <fonts count="53" x14ac:knownFonts="1">
    <font>
      <sz val="10"/>
      <name val="Arial"/>
    </font>
    <font>
      <sz val="10"/>
      <name val="Arial"/>
      <family val="2"/>
    </font>
    <font>
      <b/>
      <sz val="12"/>
      <name val="Arial"/>
      <family val="2"/>
    </font>
    <font>
      <sz val="12"/>
      <name val="Arial"/>
      <family val="2"/>
    </font>
    <font>
      <b/>
      <sz val="14"/>
      <name val="Arial"/>
      <family val="2"/>
    </font>
    <font>
      <sz val="12"/>
      <name val="Arial"/>
      <family val="2"/>
    </font>
    <font>
      <b/>
      <sz val="12"/>
      <name val="Arial"/>
      <family val="2"/>
    </font>
    <font>
      <b/>
      <sz val="11"/>
      <name val="Arial"/>
      <family val="2"/>
    </font>
    <font>
      <sz val="8"/>
      <name val="Arial"/>
      <family val="2"/>
    </font>
    <font>
      <sz val="10"/>
      <name val="Arial"/>
      <family val="2"/>
    </font>
    <font>
      <i/>
      <sz val="10"/>
      <name val="Arial"/>
      <family val="2"/>
    </font>
    <font>
      <b/>
      <sz val="10"/>
      <name val="Arial"/>
      <family val="2"/>
    </font>
    <font>
      <sz val="7"/>
      <name val="Arial"/>
      <family val="2"/>
    </font>
    <font>
      <i/>
      <sz val="11"/>
      <name val="Arial"/>
      <family val="2"/>
    </font>
    <font>
      <b/>
      <sz val="13"/>
      <name val="Arial"/>
      <family val="2"/>
    </font>
    <font>
      <b/>
      <sz val="12"/>
      <color indexed="10"/>
      <name val="Arial"/>
      <family val="2"/>
    </font>
    <font>
      <b/>
      <sz val="12"/>
      <color rgb="FFFF0000"/>
      <name val="Arial"/>
      <family val="2"/>
    </font>
    <font>
      <sz val="12"/>
      <color rgb="FFFF0000"/>
      <name val="Arial"/>
      <family val="2"/>
    </font>
    <font>
      <sz val="10"/>
      <color theme="0" tint="-0.14999847407452621"/>
      <name val="Arial"/>
      <family val="2"/>
    </font>
    <font>
      <i/>
      <sz val="10"/>
      <color theme="1"/>
      <name val="Arial"/>
      <family val="2"/>
    </font>
    <font>
      <sz val="8"/>
      <color theme="1"/>
      <name val="Calibri"/>
      <family val="2"/>
      <scheme val="minor"/>
    </font>
    <font>
      <b/>
      <sz val="14"/>
      <color theme="1"/>
      <name val="Calibri"/>
      <family val="2"/>
      <scheme val="minor"/>
    </font>
    <font>
      <sz val="10"/>
      <color theme="1"/>
      <name val="Arial"/>
      <family val="2"/>
    </font>
    <font>
      <sz val="10"/>
      <color theme="0"/>
      <name val="Arial"/>
      <family val="2"/>
    </font>
    <font>
      <sz val="10"/>
      <color theme="0" tint="-0.34998626667073579"/>
      <name val="Arial"/>
      <family val="2"/>
    </font>
    <font>
      <sz val="7"/>
      <color theme="1"/>
      <name val="Arial"/>
      <family val="2"/>
    </font>
    <font>
      <b/>
      <u/>
      <sz val="18"/>
      <name val="Arial"/>
      <family val="2"/>
    </font>
    <font>
      <b/>
      <sz val="13"/>
      <color theme="1"/>
      <name val="Arial"/>
      <family val="2"/>
    </font>
    <font>
      <sz val="12"/>
      <color theme="1"/>
      <name val="Arial"/>
      <family val="2"/>
    </font>
    <font>
      <b/>
      <sz val="12"/>
      <color theme="1"/>
      <name val="Arial"/>
      <family val="2"/>
    </font>
    <font>
      <b/>
      <i/>
      <sz val="12"/>
      <color theme="1"/>
      <name val="Arial"/>
      <family val="2"/>
    </font>
    <font>
      <i/>
      <sz val="11"/>
      <color theme="1"/>
      <name val="Arial"/>
      <family val="2"/>
    </font>
    <font>
      <sz val="8"/>
      <name val="Arial"/>
      <family val="2"/>
    </font>
    <font>
      <sz val="10"/>
      <name val="Arial"/>
      <family val="2"/>
    </font>
    <font>
      <sz val="8"/>
      <name val="Arial"/>
      <family val="2"/>
    </font>
    <font>
      <b/>
      <sz val="13"/>
      <color rgb="FFFF0000"/>
      <name val="Arial"/>
      <family val="2"/>
    </font>
    <font>
      <b/>
      <u/>
      <sz val="13"/>
      <color rgb="FFFF0000"/>
      <name val="Berlin Type Office"/>
      <family val="2"/>
    </font>
    <font>
      <b/>
      <u/>
      <sz val="12"/>
      <name val="Berlin Type Office"/>
      <family val="2"/>
    </font>
    <font>
      <sz val="10"/>
      <name val="Berlin Type Office"/>
      <family val="2"/>
    </font>
    <font>
      <b/>
      <sz val="12"/>
      <color theme="1"/>
      <name val="Berlin Type Office"/>
      <family val="2"/>
    </font>
    <font>
      <b/>
      <u/>
      <sz val="12"/>
      <color theme="1"/>
      <name val="Berlin Type Office"/>
      <family val="2"/>
    </font>
    <font>
      <b/>
      <sz val="12"/>
      <name val="Berlin Type Office"/>
      <family val="2"/>
    </font>
    <font>
      <sz val="12"/>
      <name val="Berlin Type Office"/>
      <family val="2"/>
    </font>
    <font>
      <b/>
      <sz val="12"/>
      <color indexed="8"/>
      <name val="Berlin Type Office"/>
      <family val="2"/>
    </font>
    <font>
      <b/>
      <sz val="13"/>
      <color theme="1"/>
      <name val="Berlin Type Office"/>
      <family val="2"/>
    </font>
    <font>
      <b/>
      <sz val="11"/>
      <color rgb="FFFF0000"/>
      <name val="Berlin Type Office"/>
      <family val="2"/>
    </font>
    <font>
      <b/>
      <sz val="11"/>
      <name val="Berlin Type Office"/>
      <family val="2"/>
    </font>
    <font>
      <b/>
      <sz val="7"/>
      <color rgb="FFFF0000"/>
      <name val="Arial"/>
      <family val="2"/>
    </font>
    <font>
      <b/>
      <sz val="11"/>
      <color theme="1"/>
      <name val="Berlin Type Office"/>
      <family val="2"/>
    </font>
    <font>
      <sz val="11"/>
      <color theme="1"/>
      <name val="Berlin Type Office"/>
      <family val="2"/>
    </font>
    <font>
      <sz val="9"/>
      <color theme="1"/>
      <name val="Berlin Type Office"/>
      <family val="2"/>
    </font>
    <font>
      <sz val="10"/>
      <color rgb="FFFF0000"/>
      <name val="Arial"/>
      <family val="2"/>
    </font>
    <font>
      <sz val="9"/>
      <name val="Berlin Type Office"/>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92D050"/>
        <bgColor indexed="64"/>
      </patternFill>
    </fill>
    <fill>
      <patternFill patternType="solid">
        <fgColor rgb="FFA9DA74"/>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164" fontId="1" fillId="0" borderId="0" applyFont="0" applyFill="0" applyBorder="0" applyAlignment="0" applyProtection="0"/>
    <xf numFmtId="9" fontId="9" fillId="0" borderId="0" applyFont="0" applyFill="0" applyBorder="0" applyAlignment="0" applyProtection="0"/>
    <xf numFmtId="44" fontId="33" fillId="0" borderId="0" applyFont="0" applyFill="0" applyBorder="0" applyAlignment="0" applyProtection="0"/>
  </cellStyleXfs>
  <cellXfs count="301">
    <xf numFmtId="0" fontId="0" fillId="0" borderId="0" xfId="0"/>
    <xf numFmtId="0" fontId="5" fillId="0" borderId="0" xfId="0" applyFont="1"/>
    <xf numFmtId="165" fontId="2" fillId="0" borderId="1" xfId="0" applyNumberFormat="1" applyFont="1" applyBorder="1" applyProtection="1"/>
    <xf numFmtId="0" fontId="0" fillId="2" borderId="3" xfId="0" applyFill="1" applyBorder="1" applyProtection="1"/>
    <xf numFmtId="0" fontId="18" fillId="2" borderId="4" xfId="0" applyFont="1" applyFill="1" applyBorder="1" applyProtection="1"/>
    <xf numFmtId="0" fontId="7" fillId="2" borderId="5" xfId="0" applyFont="1" applyFill="1" applyBorder="1" applyProtection="1"/>
    <xf numFmtId="0" fontId="0" fillId="0" borderId="1" xfId="0" applyBorder="1" applyProtection="1"/>
    <xf numFmtId="165" fontId="16" fillId="0" borderId="1" xfId="0" applyNumberFormat="1" applyFont="1" applyBorder="1" applyProtection="1"/>
    <xf numFmtId="0" fontId="2" fillId="2" borderId="1" xfId="0" applyFont="1" applyFill="1" applyBorder="1" applyAlignment="1" applyProtection="1">
      <alignment horizontal="center"/>
    </xf>
    <xf numFmtId="167" fontId="10" fillId="2" borderId="1" xfId="2" applyNumberFormat="1" applyFont="1" applyFill="1" applyBorder="1" applyProtection="1"/>
    <xf numFmtId="0" fontId="11" fillId="0" borderId="0" xfId="0" applyFont="1"/>
    <xf numFmtId="166" fontId="20" fillId="0" borderId="1" xfId="0" applyNumberFormat="1" applyFont="1" applyBorder="1" applyAlignment="1" applyProtection="1">
      <alignment horizontal="center" wrapText="1"/>
    </xf>
    <xf numFmtId="3" fontId="10" fillId="2" borderId="1" xfId="0" applyNumberFormat="1" applyFont="1" applyFill="1" applyBorder="1" applyProtection="1"/>
    <xf numFmtId="167" fontId="10" fillId="2" borderId="1" xfId="0" applyNumberFormat="1" applyFont="1" applyFill="1" applyBorder="1" applyAlignment="1" applyProtection="1">
      <alignment wrapText="1"/>
    </xf>
    <xf numFmtId="167" fontId="10" fillId="2" borderId="1" xfId="0" applyNumberFormat="1" applyFont="1" applyFill="1" applyBorder="1" applyProtection="1"/>
    <xf numFmtId="168" fontId="10" fillId="2" borderId="1" xfId="0" applyNumberFormat="1" applyFont="1" applyFill="1" applyBorder="1" applyProtection="1"/>
    <xf numFmtId="0" fontId="21" fillId="0" borderId="0" xfId="0" applyFont="1" applyProtection="1"/>
    <xf numFmtId="0" fontId="0" fillId="0" borderId="0" xfId="0" applyProtection="1"/>
    <xf numFmtId="0" fontId="0" fillId="0" borderId="0" xfId="0" applyFill="1" applyProtection="1"/>
    <xf numFmtId="169" fontId="10" fillId="2" borderId="1" xfId="0" applyNumberFormat="1" applyFont="1" applyFill="1" applyBorder="1" applyProtection="1"/>
    <xf numFmtId="0" fontId="23" fillId="0" borderId="0" xfId="0" applyFont="1" applyProtection="1">
      <protection locked="0"/>
    </xf>
    <xf numFmtId="0" fontId="5" fillId="0" borderId="0" xfId="0" applyFont="1" applyProtection="1"/>
    <xf numFmtId="0" fontId="24" fillId="0" borderId="0" xfId="0" applyFont="1" applyProtection="1">
      <protection hidden="1"/>
    </xf>
    <xf numFmtId="2" fontId="0" fillId="0" borderId="0" xfId="0" applyNumberFormat="1" applyProtection="1"/>
    <xf numFmtId="0" fontId="3" fillId="0" borderId="0" xfId="0" applyFont="1" applyProtection="1"/>
    <xf numFmtId="0" fontId="0" fillId="0" borderId="0" xfId="0" applyBorder="1"/>
    <xf numFmtId="166" fontId="25" fillId="0" borderId="1" xfId="0" applyNumberFormat="1" applyFont="1" applyBorder="1" applyAlignment="1" applyProtection="1">
      <alignment horizontal="center" wrapText="1"/>
    </xf>
    <xf numFmtId="166" fontId="25" fillId="3" borderId="1" xfId="0" applyNumberFormat="1" applyFont="1" applyFill="1" applyBorder="1" applyAlignment="1" applyProtection="1">
      <alignment horizontal="center" wrapText="1"/>
    </xf>
    <xf numFmtId="166" fontId="25" fillId="0" borderId="1" xfId="0" applyNumberFormat="1" applyFont="1" applyFill="1" applyBorder="1" applyAlignment="1" applyProtection="1">
      <alignment horizontal="center" wrapText="1"/>
    </xf>
    <xf numFmtId="0" fontId="12" fillId="0" borderId="0" xfId="0" applyFont="1"/>
    <xf numFmtId="0" fontId="25" fillId="0" borderId="1" xfId="0" applyNumberFormat="1" applyFont="1" applyBorder="1" applyAlignment="1" applyProtection="1">
      <alignment wrapText="1"/>
    </xf>
    <xf numFmtId="0" fontId="25" fillId="0" borderId="1" xfId="0" applyNumberFormat="1" applyFont="1" applyFill="1" applyBorder="1" applyAlignment="1" applyProtection="1">
      <alignment wrapText="1"/>
    </xf>
    <xf numFmtId="0" fontId="7" fillId="2" borderId="0" xfId="0" applyFont="1" applyFill="1" applyBorder="1" applyAlignment="1" applyProtection="1">
      <alignment horizontal="left" vertical="center"/>
    </xf>
    <xf numFmtId="0" fontId="7" fillId="2" borderId="7" xfId="0" applyFont="1" applyFill="1" applyBorder="1" applyAlignment="1" applyProtection="1">
      <alignment horizontal="left" vertical="top"/>
    </xf>
    <xf numFmtId="0" fontId="6" fillId="0" borderId="7" xfId="0" applyFont="1" applyBorder="1" applyAlignment="1" applyProtection="1"/>
    <xf numFmtId="0" fontId="2" fillId="0" borderId="7" xfId="0" applyFont="1" applyBorder="1" applyAlignment="1" applyProtection="1">
      <alignment horizontal="right"/>
    </xf>
    <xf numFmtId="0" fontId="7" fillId="0" borderId="1" xfId="0" applyFont="1" applyBorder="1" applyProtection="1"/>
    <xf numFmtId="0" fontId="18" fillId="2" borderId="0" xfId="0" applyFont="1" applyFill="1" applyBorder="1" applyProtection="1"/>
    <xf numFmtId="0" fontId="0" fillId="2" borderId="5" xfId="0" applyFill="1" applyBorder="1" applyProtection="1"/>
    <xf numFmtId="0" fontId="19" fillId="2" borderId="1" xfId="0" applyFont="1" applyFill="1" applyBorder="1" applyAlignment="1">
      <alignment wrapText="1"/>
    </xf>
    <xf numFmtId="166" fontId="20" fillId="0" borderId="1" xfId="0" applyNumberFormat="1" applyFont="1" applyBorder="1" applyAlignment="1">
      <alignment horizontal="center" wrapText="1"/>
    </xf>
    <xf numFmtId="0" fontId="0" fillId="0" borderId="1" xfId="0" applyBorder="1"/>
    <xf numFmtId="0" fontId="21" fillId="0" borderId="0" xfId="0" applyFont="1"/>
    <xf numFmtId="166" fontId="20" fillId="0" borderId="1" xfId="0" applyNumberFormat="1" applyFont="1" applyBorder="1" applyAlignment="1">
      <alignment horizontal="center" vertical="top" wrapText="1"/>
    </xf>
    <xf numFmtId="0" fontId="20" fillId="0" borderId="1" xfId="0" applyFont="1" applyBorder="1" applyAlignment="1">
      <alignment vertical="top" wrapText="1"/>
    </xf>
    <xf numFmtId="0" fontId="0" fillId="0" borderId="0" xfId="0" applyAlignment="1">
      <alignment vertical="top"/>
    </xf>
    <xf numFmtId="8" fontId="19" fillId="2" borderId="1" xfId="0" applyNumberFormat="1" applyFont="1" applyFill="1" applyBorder="1" applyAlignment="1">
      <alignment wrapText="1"/>
    </xf>
    <xf numFmtId="0" fontId="1" fillId="0" borderId="0" xfId="0" applyFont="1"/>
    <xf numFmtId="0" fontId="1" fillId="0" borderId="0" xfId="0" applyFont="1" applyAlignment="1" applyProtection="1">
      <alignment horizontal="left"/>
    </xf>
    <xf numFmtId="0" fontId="0" fillId="0" borderId="0" xfId="0" applyFill="1"/>
    <xf numFmtId="0" fontId="0" fillId="0" borderId="0" xfId="0" applyFill="1" applyBorder="1"/>
    <xf numFmtId="8" fontId="19" fillId="0" borderId="0" xfId="0" applyNumberFormat="1" applyFont="1" applyFill="1" applyBorder="1" applyAlignment="1">
      <alignment wrapText="1"/>
    </xf>
    <xf numFmtId="0" fontId="1" fillId="0" borderId="0" xfId="0" applyFont="1" applyFill="1" applyBorder="1"/>
    <xf numFmtId="166" fontId="20" fillId="0" borderId="0" xfId="0" applyNumberFormat="1" applyFont="1" applyFill="1" applyBorder="1" applyAlignment="1">
      <alignment horizontal="center" wrapText="1"/>
    </xf>
    <xf numFmtId="0" fontId="20" fillId="0" borderId="0" xfId="0" applyFont="1" applyFill="1" applyBorder="1" applyAlignment="1">
      <alignment vertical="top" wrapText="1"/>
    </xf>
    <xf numFmtId="8" fontId="0" fillId="0" borderId="0" xfId="0" applyNumberFormat="1" applyFill="1" applyBorder="1"/>
    <xf numFmtId="0" fontId="0" fillId="0" borderId="1" xfId="0" applyBorder="1" applyAlignment="1">
      <alignment vertical="top" wrapText="1"/>
    </xf>
    <xf numFmtId="0" fontId="11" fillId="0" borderId="9" xfId="0" applyFont="1" applyBorder="1"/>
    <xf numFmtId="0" fontId="11" fillId="0" borderId="14" xfId="0" applyFont="1" applyBorder="1"/>
    <xf numFmtId="170" fontId="19" fillId="2" borderId="1" xfId="0" applyNumberFormat="1" applyFont="1" applyFill="1" applyBorder="1" applyAlignment="1">
      <alignment wrapText="1"/>
    </xf>
    <xf numFmtId="0" fontId="1" fillId="0" borderId="0" xfId="0" applyFont="1" applyFill="1" applyBorder="1" applyAlignment="1">
      <alignment vertical="top" wrapText="1"/>
    </xf>
    <xf numFmtId="0" fontId="19" fillId="0" borderId="0" xfId="0" applyFont="1" applyFill="1" applyBorder="1" applyAlignment="1">
      <alignment wrapText="1"/>
    </xf>
    <xf numFmtId="167" fontId="1" fillId="0" borderId="0" xfId="0" applyNumberFormat="1" applyFont="1" applyFill="1" applyBorder="1"/>
    <xf numFmtId="44" fontId="22" fillId="0" borderId="0" xfId="0" applyNumberFormat="1" applyFont="1" applyFill="1" applyBorder="1" applyAlignment="1">
      <alignment wrapText="1"/>
    </xf>
    <xf numFmtId="0" fontId="11" fillId="0" borderId="0" xfId="0" applyFont="1" applyProtection="1"/>
    <xf numFmtId="3" fontId="1" fillId="0" borderId="1" xfId="0" applyNumberFormat="1" applyFont="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left" vertical="top"/>
    </xf>
    <xf numFmtId="0" fontId="1"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center"/>
    </xf>
    <xf numFmtId="0" fontId="1" fillId="3" borderId="0" xfId="0" applyFont="1" applyFill="1" applyAlignment="1">
      <alignment horizontal="left"/>
    </xf>
    <xf numFmtId="0" fontId="14" fillId="2" borderId="0" xfId="0" applyNumberFormat="1" applyFont="1" applyFill="1" applyBorder="1" applyAlignment="1" applyProtection="1"/>
    <xf numFmtId="0" fontId="14" fillId="2" borderId="7" xfId="0" applyFont="1" applyFill="1" applyBorder="1" applyAlignment="1" applyProtection="1"/>
    <xf numFmtId="0" fontId="14" fillId="2" borderId="0" xfId="0" applyFont="1" applyFill="1" applyBorder="1" applyAlignment="1" applyProtection="1"/>
    <xf numFmtId="0" fontId="14" fillId="4" borderId="0" xfId="0" applyNumberFormat="1" applyFont="1" applyFill="1" applyBorder="1" applyAlignment="1" applyProtection="1">
      <protection locked="0"/>
    </xf>
    <xf numFmtId="0" fontId="14" fillId="4" borderId="7" xfId="0" applyFont="1" applyFill="1" applyBorder="1" applyAlignment="1" applyProtection="1">
      <protection locked="0"/>
    </xf>
    <xf numFmtId="0" fontId="14" fillId="4" borderId="0" xfId="0" applyFont="1" applyFill="1" applyBorder="1" applyAlignment="1" applyProtection="1">
      <protection locked="0"/>
    </xf>
    <xf numFmtId="1" fontId="14" fillId="4" borderId="0" xfId="0" applyNumberFormat="1" applyFont="1" applyFill="1" applyBorder="1" applyAlignment="1" applyProtection="1">
      <alignment horizontal="left"/>
      <protection locked="0"/>
    </xf>
    <xf numFmtId="1" fontId="14" fillId="4" borderId="7" xfId="0" applyNumberFormat="1" applyFont="1" applyFill="1" applyBorder="1" applyAlignment="1" applyProtection="1">
      <alignment horizontal="left"/>
      <protection locked="0"/>
    </xf>
    <xf numFmtId="0" fontId="2" fillId="2" borderId="5" xfId="0" applyFont="1" applyFill="1" applyBorder="1" applyAlignment="1" applyProtection="1">
      <alignment horizontal="center"/>
    </xf>
    <xf numFmtId="0" fontId="8" fillId="2" borderId="0" xfId="0" applyFont="1" applyFill="1" applyBorder="1" applyAlignment="1" applyProtection="1">
      <alignment horizontal="right"/>
    </xf>
    <xf numFmtId="0" fontId="2" fillId="2" borderId="0" xfId="0" applyFont="1" applyFill="1" applyBorder="1" applyAlignment="1" applyProtection="1">
      <alignment horizontal="left"/>
    </xf>
    <xf numFmtId="0" fontId="2" fillId="2" borderId="7" xfId="0" applyFont="1" applyFill="1" applyBorder="1" applyAlignment="1" applyProtection="1">
      <alignment horizontal="left"/>
    </xf>
    <xf numFmtId="0" fontId="0" fillId="2" borderId="7" xfId="0" applyFill="1" applyBorder="1" applyProtection="1"/>
    <xf numFmtId="0" fontId="18" fillId="2" borderId="7" xfId="0" applyFont="1" applyFill="1" applyBorder="1" applyProtection="1"/>
    <xf numFmtId="0" fontId="18" fillId="2" borderId="6" xfId="0" applyFont="1" applyFill="1" applyBorder="1" applyProtection="1"/>
    <xf numFmtId="171" fontId="2" fillId="2" borderId="1" xfId="0" applyNumberFormat="1" applyFont="1" applyFill="1" applyBorder="1" applyAlignment="1" applyProtection="1">
      <alignment horizontal="center"/>
    </xf>
    <xf numFmtId="0" fontId="0" fillId="0" borderId="2" xfId="0" applyBorder="1" applyAlignment="1">
      <alignment vertical="top" wrapText="1"/>
    </xf>
    <xf numFmtId="166" fontId="20" fillId="0" borderId="2" xfId="0" applyNumberFormat="1" applyFont="1" applyBorder="1" applyAlignment="1">
      <alignment horizontal="center" wrapText="1"/>
    </xf>
    <xf numFmtId="0" fontId="20" fillId="0" borderId="2" xfId="0" applyFont="1" applyBorder="1" applyAlignment="1">
      <alignment vertical="top" wrapText="1"/>
    </xf>
    <xf numFmtId="8" fontId="19" fillId="2" borderId="2" xfId="0" applyNumberFormat="1" applyFont="1" applyFill="1" applyBorder="1" applyAlignment="1">
      <alignment wrapText="1"/>
    </xf>
    <xf numFmtId="165" fontId="2" fillId="2" borderId="1" xfId="0" applyNumberFormat="1" applyFont="1" applyFill="1" applyBorder="1" applyProtection="1"/>
    <xf numFmtId="165" fontId="2" fillId="2" borderId="1" xfId="0" applyNumberFormat="1" applyFont="1" applyFill="1" applyBorder="1" applyAlignment="1" applyProtection="1">
      <alignment vertical="center"/>
    </xf>
    <xf numFmtId="0" fontId="6" fillId="0" borderId="8" xfId="0" applyFont="1" applyBorder="1" applyAlignment="1" applyProtection="1">
      <alignment horizontal="left"/>
    </xf>
    <xf numFmtId="0" fontId="2" fillId="0" borderId="0" xfId="0" applyFont="1" applyBorder="1" applyAlignment="1" applyProtection="1">
      <alignment horizontal="center"/>
    </xf>
    <xf numFmtId="0" fontId="3" fillId="0" borderId="19" xfId="0" applyFont="1" applyBorder="1" applyAlignment="1" applyProtection="1">
      <alignment horizontal="center" vertical="top"/>
    </xf>
    <xf numFmtId="0" fontId="0" fillId="0" borderId="18" xfId="0" applyBorder="1" applyProtection="1"/>
    <xf numFmtId="0" fontId="2" fillId="0" borderId="19" xfId="0" applyFont="1" applyBorder="1" applyAlignment="1" applyProtection="1">
      <alignment horizontal="center" vertical="top"/>
    </xf>
    <xf numFmtId="0" fontId="2" fillId="2" borderId="19" xfId="0" applyFont="1" applyFill="1" applyBorder="1" applyAlignment="1" applyProtection="1">
      <alignment horizontal="center" vertical="top"/>
    </xf>
    <xf numFmtId="49" fontId="3" fillId="0" borderId="19" xfId="0" applyNumberFormat="1" applyFont="1" applyBorder="1" applyAlignment="1" applyProtection="1">
      <alignment horizontal="center" vertical="top"/>
    </xf>
    <xf numFmtId="49" fontId="2" fillId="2" borderId="19" xfId="0" applyNumberFormat="1" applyFont="1" applyFill="1" applyBorder="1" applyAlignment="1" applyProtection="1">
      <alignment horizontal="center" vertical="top"/>
    </xf>
    <xf numFmtId="165" fontId="16" fillId="0" borderId="18" xfId="0" applyNumberFormat="1" applyFont="1" applyBorder="1" applyProtection="1"/>
    <xf numFmtId="0" fontId="1" fillId="3" borderId="0" xfId="0" applyFont="1" applyFill="1" applyAlignment="1" applyProtection="1">
      <alignment horizontal="left"/>
    </xf>
    <xf numFmtId="0" fontId="1" fillId="0" borderId="0" xfId="0" applyFont="1" applyProtection="1"/>
    <xf numFmtId="0" fontId="11" fillId="0" borderId="0" xfId="0" applyFont="1" applyAlignment="1" applyProtection="1">
      <alignment horizontal="right"/>
    </xf>
    <xf numFmtId="0" fontId="1" fillId="0" borderId="11" xfId="0" applyFont="1" applyFill="1" applyBorder="1" applyProtection="1"/>
    <xf numFmtId="0" fontId="0" fillId="0" borderId="11" xfId="0" applyFill="1" applyBorder="1" applyProtection="1"/>
    <xf numFmtId="0" fontId="0" fillId="0" borderId="0" xfId="0" applyFill="1" applyBorder="1" applyProtection="1"/>
    <xf numFmtId="0" fontId="1" fillId="0" borderId="0" xfId="0" applyFont="1" applyFill="1" applyBorder="1" applyProtection="1"/>
    <xf numFmtId="0" fontId="1" fillId="0" borderId="2" xfId="0" applyNumberFormat="1" applyFont="1" applyFill="1" applyBorder="1" applyAlignment="1" applyProtection="1">
      <alignment horizontal="center" vertical="center"/>
    </xf>
    <xf numFmtId="166" fontId="20" fillId="0" borderId="1" xfId="0" applyNumberFormat="1" applyFont="1" applyBorder="1" applyAlignment="1" applyProtection="1">
      <alignment horizontal="center" vertical="top" wrapText="1"/>
    </xf>
    <xf numFmtId="0" fontId="20" fillId="0" borderId="1" xfId="0" applyFont="1" applyBorder="1" applyAlignment="1" applyProtection="1">
      <alignment vertical="top" wrapText="1"/>
    </xf>
    <xf numFmtId="0" fontId="19" fillId="2" borderId="1" xfId="0" applyFont="1" applyFill="1" applyBorder="1" applyAlignment="1" applyProtection="1">
      <alignment wrapText="1"/>
    </xf>
    <xf numFmtId="44" fontId="19" fillId="2" borderId="1" xfId="0" applyNumberFormat="1" applyFont="1" applyFill="1" applyBorder="1" applyAlignment="1" applyProtection="1">
      <alignment wrapText="1"/>
    </xf>
    <xf numFmtId="8" fontId="19" fillId="2" borderId="1" xfId="0" applyNumberFormat="1" applyFont="1" applyFill="1" applyBorder="1" applyAlignment="1" applyProtection="1">
      <alignment wrapText="1"/>
    </xf>
    <xf numFmtId="0" fontId="0" fillId="0" borderId="9" xfId="0" applyFill="1" applyBorder="1" applyProtection="1"/>
    <xf numFmtId="0" fontId="0" fillId="0" borderId="0" xfId="0" applyFill="1" applyBorder="1" applyAlignment="1" applyProtection="1">
      <alignment wrapText="1"/>
    </xf>
    <xf numFmtId="0" fontId="0" fillId="0" borderId="9" xfId="0" applyFill="1" applyBorder="1" applyAlignment="1" applyProtection="1">
      <alignment wrapText="1"/>
    </xf>
    <xf numFmtId="0" fontId="1" fillId="0" borderId="1" xfId="0" applyNumberFormat="1" applyFont="1" applyFill="1" applyBorder="1" applyAlignment="1" applyProtection="1">
      <alignment horizontal="center" vertical="center"/>
    </xf>
    <xf numFmtId="0" fontId="1" fillId="0" borderId="0" xfId="0" applyFont="1" applyBorder="1" applyAlignment="1" applyProtection="1">
      <alignment horizontal="right"/>
    </xf>
    <xf numFmtId="8" fontId="0" fillId="0" borderId="0" xfId="0" applyNumberFormat="1" applyFill="1" applyBorder="1" applyProtection="1"/>
    <xf numFmtId="4" fontId="10" fillId="2" borderId="1" xfId="0" applyNumberFormat="1" applyFont="1" applyFill="1" applyBorder="1" applyProtection="1"/>
    <xf numFmtId="2" fontId="10" fillId="2" borderId="1" xfId="0" applyNumberFormat="1" applyFont="1" applyFill="1" applyBorder="1" applyProtection="1"/>
    <xf numFmtId="0" fontId="5" fillId="0" borderId="0" xfId="0" applyFont="1" applyAlignment="1">
      <alignment horizontal="left"/>
    </xf>
    <xf numFmtId="0" fontId="3" fillId="0" borderId="0" xfId="0" applyFont="1" applyAlignment="1">
      <alignment horizontal="left"/>
    </xf>
    <xf numFmtId="0" fontId="5" fillId="0" borderId="0" xfId="0" applyFont="1" applyBorder="1" applyAlignment="1" applyProtection="1">
      <alignment horizontal="center"/>
    </xf>
    <xf numFmtId="0" fontId="16" fillId="0" borderId="7" xfId="0" applyFont="1" applyBorder="1" applyAlignment="1" applyProtection="1"/>
    <xf numFmtId="171" fontId="2" fillId="2" borderId="18" xfId="0" applyNumberFormat="1" applyFont="1" applyFill="1" applyBorder="1" applyAlignment="1" applyProtection="1">
      <alignment horizontal="center"/>
    </xf>
    <xf numFmtId="0" fontId="11" fillId="2" borderId="1" xfId="0" applyFont="1" applyFill="1" applyBorder="1" applyAlignment="1" applyProtection="1">
      <alignment horizontal="right"/>
    </xf>
    <xf numFmtId="0" fontId="10" fillId="2" borderId="1" xfId="0" applyNumberFormat="1" applyFont="1" applyFill="1" applyBorder="1" applyAlignment="1" applyProtection="1">
      <alignment horizontal="center"/>
    </xf>
    <xf numFmtId="167" fontId="10" fillId="2" borderId="1" xfId="0" applyNumberFormat="1" applyFont="1" applyFill="1" applyBorder="1" applyAlignment="1" applyProtection="1">
      <alignment horizontal="center"/>
    </xf>
    <xf numFmtId="0" fontId="1" fillId="0" borderId="0" xfId="0" applyFont="1" applyFill="1" applyProtection="1"/>
    <xf numFmtId="49" fontId="1" fillId="4" borderId="1" xfId="0" applyNumberFormat="1" applyFont="1" applyFill="1" applyBorder="1" applyAlignment="1" applyProtection="1">
      <alignment wrapText="1"/>
      <protection locked="0"/>
    </xf>
    <xf numFmtId="167" fontId="1" fillId="4" borderId="1" xfId="0" applyNumberFormat="1" applyFont="1" applyFill="1" applyBorder="1" applyProtection="1">
      <protection locked="0"/>
    </xf>
    <xf numFmtId="4" fontId="1" fillId="4" borderId="1" xfId="0" applyNumberFormat="1" applyFont="1" applyFill="1" applyBorder="1" applyProtection="1">
      <protection locked="0"/>
    </xf>
    <xf numFmtId="3" fontId="1" fillId="4" borderId="1" xfId="0" applyNumberFormat="1" applyFont="1" applyFill="1" applyBorder="1" applyProtection="1">
      <protection locked="0"/>
    </xf>
    <xf numFmtId="2" fontId="1" fillId="4" borderId="1" xfId="0" applyNumberFormat="1" applyFont="1" applyFill="1" applyBorder="1" applyProtection="1">
      <protection locked="0"/>
    </xf>
    <xf numFmtId="169" fontId="1" fillId="4" borderId="1" xfId="0" applyNumberFormat="1" applyFont="1" applyFill="1" applyBorder="1" applyProtection="1">
      <protection locked="0"/>
    </xf>
    <xf numFmtId="167" fontId="1" fillId="4" borderId="1" xfId="0" applyNumberFormat="1" applyFont="1" applyFill="1" applyBorder="1" applyAlignment="1" applyProtection="1">
      <alignment wrapText="1"/>
      <protection locked="0"/>
    </xf>
    <xf numFmtId="0" fontId="1" fillId="4" borderId="0" xfId="0" applyFont="1" applyFill="1" applyProtection="1"/>
    <xf numFmtId="0" fontId="0" fillId="4" borderId="0" xfId="0" applyFill="1" applyProtection="1"/>
    <xf numFmtId="167" fontId="1" fillId="2" borderId="1" xfId="0" applyNumberFormat="1" applyFont="1" applyFill="1" applyBorder="1" applyProtection="1">
      <protection hidden="1"/>
    </xf>
    <xf numFmtId="168" fontId="1" fillId="2" borderId="1" xfId="0" applyNumberFormat="1" applyFont="1" applyFill="1" applyBorder="1" applyProtection="1">
      <protection hidden="1"/>
    </xf>
    <xf numFmtId="169" fontId="1" fillId="2" borderId="1" xfId="0" applyNumberFormat="1" applyFont="1" applyFill="1" applyBorder="1" applyProtection="1">
      <protection hidden="1"/>
    </xf>
    <xf numFmtId="167" fontId="1" fillId="2" borderId="1" xfId="2" applyNumberFormat="1" applyFont="1" applyFill="1" applyBorder="1" applyProtection="1">
      <protection hidden="1"/>
    </xf>
    <xf numFmtId="0" fontId="11" fillId="4" borderId="0" xfId="0" applyFont="1" applyFill="1"/>
    <xf numFmtId="0" fontId="1" fillId="4" borderId="1" xfId="0" applyFont="1" applyFill="1" applyBorder="1" applyAlignment="1" applyProtection="1">
      <alignment wrapText="1"/>
      <protection locked="0"/>
    </xf>
    <xf numFmtId="44" fontId="1" fillId="4" borderId="2" xfId="3" applyFont="1" applyFill="1" applyBorder="1" applyProtection="1">
      <protection locked="0"/>
    </xf>
    <xf numFmtId="0" fontId="1" fillId="4" borderId="1" xfId="0" applyFont="1" applyFill="1" applyBorder="1" applyProtection="1">
      <protection locked="0"/>
    </xf>
    <xf numFmtId="44" fontId="22" fillId="2" borderId="1" xfId="0" applyNumberFormat="1" applyFont="1" applyFill="1" applyBorder="1" applyAlignment="1" applyProtection="1">
      <alignment wrapText="1"/>
      <protection hidden="1"/>
    </xf>
    <xf numFmtId="0" fontId="37" fillId="0" borderId="0" xfId="0" applyFont="1" applyBorder="1" applyAlignment="1" applyProtection="1">
      <alignment horizontal="left"/>
    </xf>
    <xf numFmtId="0" fontId="38" fillId="0" borderId="0" xfId="0" applyFont="1" applyProtection="1"/>
    <xf numFmtId="0" fontId="38" fillId="0" borderId="0" xfId="0" applyFont="1" applyBorder="1" applyProtection="1"/>
    <xf numFmtId="49" fontId="42" fillId="0" borderId="0" xfId="0" applyNumberFormat="1" applyFont="1" applyAlignment="1" applyProtection="1">
      <alignment horizontal="center"/>
    </xf>
    <xf numFmtId="44" fontId="11" fillId="5" borderId="1" xfId="0" applyNumberFormat="1" applyFont="1" applyFill="1" applyBorder="1" applyProtection="1">
      <protection hidden="1"/>
    </xf>
    <xf numFmtId="167" fontId="0" fillId="4" borderId="1" xfId="0" applyNumberFormat="1" applyFill="1" applyBorder="1" applyProtection="1">
      <protection locked="0"/>
    </xf>
    <xf numFmtId="0" fontId="11" fillId="2" borderId="1" xfId="0" applyFont="1" applyFill="1" applyBorder="1" applyAlignment="1">
      <alignment horizontal="right"/>
    </xf>
    <xf numFmtId="44" fontId="11" fillId="2" borderId="1" xfId="0" applyNumberFormat="1" applyFont="1" applyFill="1" applyBorder="1" applyProtection="1">
      <protection hidden="1"/>
    </xf>
    <xf numFmtId="44" fontId="19" fillId="2" borderId="1" xfId="0" applyNumberFormat="1" applyFont="1" applyFill="1" applyBorder="1" applyAlignment="1" applyProtection="1">
      <alignment wrapText="1"/>
      <protection hidden="1"/>
    </xf>
    <xf numFmtId="0" fontId="11" fillId="0" borderId="0" xfId="0" applyFont="1" applyFill="1" applyProtection="1"/>
    <xf numFmtId="44" fontId="1" fillId="4" borderId="1" xfId="0" applyNumberFormat="1" applyFont="1" applyFill="1" applyBorder="1" applyProtection="1">
      <protection locked="0"/>
    </xf>
    <xf numFmtId="0" fontId="11" fillId="4" borderId="0" xfId="0" applyFont="1" applyFill="1" applyProtection="1"/>
    <xf numFmtId="0" fontId="26" fillId="0" borderId="0" xfId="0" applyFont="1" applyBorder="1" applyAlignment="1" applyProtection="1">
      <alignment vertical="center"/>
    </xf>
    <xf numFmtId="165" fontId="2" fillId="2" borderId="1" xfId="0" applyNumberFormat="1" applyFont="1" applyFill="1" applyBorder="1" applyAlignment="1" applyProtection="1">
      <alignment vertical="center"/>
      <protection hidden="1"/>
    </xf>
    <xf numFmtId="165" fontId="4" fillId="2" borderId="1" xfId="0" applyNumberFormat="1" applyFont="1" applyFill="1" applyBorder="1" applyProtection="1">
      <protection hidden="1"/>
    </xf>
    <xf numFmtId="165" fontId="2" fillId="2" borderId="1" xfId="0" applyNumberFormat="1" applyFont="1" applyFill="1" applyBorder="1" applyProtection="1">
      <protection hidden="1"/>
    </xf>
    <xf numFmtId="165" fontId="2" fillId="0" borderId="1" xfId="0" applyNumberFormat="1" applyFont="1" applyBorder="1" applyProtection="1">
      <protection hidden="1"/>
    </xf>
    <xf numFmtId="0" fontId="0" fillId="0" borderId="1" xfId="0" applyBorder="1" applyProtection="1">
      <protection hidden="1"/>
    </xf>
    <xf numFmtId="165" fontId="2" fillId="2" borderId="1" xfId="0" applyNumberFormat="1" applyFont="1" applyFill="1" applyBorder="1" applyAlignment="1" applyProtection="1">
      <alignment vertical="center" shrinkToFit="1"/>
      <protection hidden="1"/>
    </xf>
    <xf numFmtId="165" fontId="2" fillId="0" borderId="1" xfId="0" applyNumberFormat="1" applyFont="1" applyBorder="1" applyAlignment="1" applyProtection="1">
      <alignment vertical="center" shrinkToFit="1"/>
      <protection hidden="1"/>
    </xf>
    <xf numFmtId="165" fontId="2" fillId="0" borderId="18" xfId="0" applyNumberFormat="1" applyFont="1" applyBorder="1" applyAlignment="1" applyProtection="1">
      <alignment vertical="center" shrinkToFit="1"/>
    </xf>
    <xf numFmtId="165" fontId="16" fillId="4" borderId="1" xfId="0" applyNumberFormat="1" applyFont="1" applyFill="1" applyBorder="1" applyAlignment="1" applyProtection="1">
      <alignment vertical="center"/>
      <protection hidden="1"/>
    </xf>
    <xf numFmtId="165" fontId="16" fillId="4" borderId="18" xfId="0" applyNumberFormat="1" applyFont="1" applyFill="1" applyBorder="1" applyAlignment="1" applyProtection="1">
      <alignment vertical="center"/>
    </xf>
    <xf numFmtId="165" fontId="4" fillId="2" borderId="1" xfId="0" applyNumberFormat="1" applyFont="1" applyFill="1" applyBorder="1" applyAlignment="1" applyProtection="1">
      <alignment vertical="center"/>
      <protection hidden="1"/>
    </xf>
    <xf numFmtId="165" fontId="2" fillId="2" borderId="18" xfId="0" applyNumberFormat="1" applyFont="1" applyFill="1" applyBorder="1" applyAlignment="1" applyProtection="1">
      <alignment vertical="center"/>
    </xf>
    <xf numFmtId="165" fontId="16" fillId="2" borderId="1" xfId="0" applyNumberFormat="1" applyFont="1" applyFill="1" applyBorder="1" applyAlignment="1" applyProtection="1">
      <alignment vertical="center"/>
    </xf>
    <xf numFmtId="165" fontId="2" fillId="0" borderId="1" xfId="0" applyNumberFormat="1" applyFont="1" applyBorder="1" applyAlignment="1" applyProtection="1">
      <alignment vertical="center"/>
      <protection hidden="1"/>
    </xf>
    <xf numFmtId="0" fontId="3" fillId="0" borderId="1" xfId="0" applyFont="1" applyBorder="1" applyAlignment="1" applyProtection="1">
      <alignment vertical="center"/>
      <protection hidden="1"/>
    </xf>
    <xf numFmtId="0" fontId="3" fillId="0" borderId="18" xfId="0" applyFont="1" applyBorder="1" applyAlignment="1" applyProtection="1">
      <alignment vertical="center"/>
    </xf>
    <xf numFmtId="165" fontId="16" fillId="0" borderId="18" xfId="0" applyNumberFormat="1" applyFont="1" applyBorder="1" applyAlignment="1" applyProtection="1">
      <alignment vertical="center"/>
      <protection locked="0"/>
    </xf>
    <xf numFmtId="0" fontId="0" fillId="0" borderId="1" xfId="0" applyBorder="1" applyAlignment="1" applyProtection="1">
      <alignment vertical="center"/>
      <protection hidden="1"/>
    </xf>
    <xf numFmtId="0" fontId="0" fillId="0" borderId="18" xfId="0" applyBorder="1" applyAlignment="1" applyProtection="1">
      <alignment vertical="center"/>
    </xf>
    <xf numFmtId="3" fontId="11" fillId="5" borderId="1" xfId="0" applyNumberFormat="1" applyFont="1" applyFill="1" applyBorder="1"/>
    <xf numFmtId="167" fontId="1" fillId="2" borderId="1" xfId="0" applyNumberFormat="1" applyFont="1" applyFill="1" applyBorder="1" applyAlignment="1" applyProtection="1">
      <alignment wrapText="1"/>
      <protection locked="0"/>
    </xf>
    <xf numFmtId="0" fontId="12" fillId="0" borderId="1" xfId="0" applyFont="1" applyBorder="1" applyAlignment="1">
      <alignment wrapText="1"/>
    </xf>
    <xf numFmtId="167" fontId="1" fillId="2" borderId="1" xfId="0" applyNumberFormat="1" applyFont="1" applyFill="1" applyBorder="1" applyAlignment="1" applyProtection="1">
      <alignment wrapText="1"/>
      <protection hidden="1"/>
    </xf>
    <xf numFmtId="0" fontId="11" fillId="5" borderId="1" xfId="0" applyFont="1" applyFill="1" applyBorder="1" applyAlignment="1">
      <alignment horizontal="right"/>
    </xf>
    <xf numFmtId="44" fontId="1" fillId="2" borderId="1" xfId="0" applyNumberFormat="1" applyFont="1" applyFill="1" applyBorder="1" applyProtection="1">
      <protection hidden="1"/>
    </xf>
    <xf numFmtId="165" fontId="16" fillId="0" borderId="1" xfId="0" applyNumberFormat="1" applyFont="1" applyBorder="1" applyAlignment="1" applyProtection="1">
      <alignment vertical="center"/>
      <protection locked="0"/>
    </xf>
    <xf numFmtId="0" fontId="0" fillId="7" borderId="1" xfId="0" applyFill="1" applyBorder="1" applyProtection="1"/>
    <xf numFmtId="0" fontId="2" fillId="7" borderId="1" xfId="0" applyFont="1" applyFill="1" applyBorder="1" applyAlignment="1" applyProtection="1">
      <protection locked="0"/>
    </xf>
    <xf numFmtId="165" fontId="2" fillId="0" borderId="1" xfId="0" applyNumberFormat="1" applyFont="1" applyFill="1" applyBorder="1" applyProtection="1"/>
    <xf numFmtId="165" fontId="2" fillId="0" borderId="1" xfId="0" applyNumberFormat="1" applyFont="1" applyFill="1" applyBorder="1" applyProtection="1">
      <protection hidden="1"/>
    </xf>
    <xf numFmtId="165" fontId="2" fillId="0" borderId="1" xfId="0" applyNumberFormat="1" applyFont="1" applyFill="1" applyBorder="1" applyAlignment="1" applyProtection="1">
      <alignment vertical="center"/>
      <protection hidden="1"/>
    </xf>
    <xf numFmtId="0" fontId="48" fillId="0" borderId="19" xfId="0" applyFont="1" applyBorder="1" applyAlignment="1">
      <alignment horizontal="right"/>
    </xf>
    <xf numFmtId="0" fontId="48" fillId="0" borderId="19" xfId="0" quotePrefix="1" applyFont="1" applyBorder="1" applyAlignment="1">
      <alignment horizontal="right"/>
    </xf>
    <xf numFmtId="0" fontId="49" fillId="0" borderId="19" xfId="0" applyFont="1" applyBorder="1" applyAlignment="1">
      <alignment horizontal="right"/>
    </xf>
    <xf numFmtId="0" fontId="49" fillId="0" borderId="19" xfId="0" applyFont="1" applyBorder="1" applyAlignment="1">
      <alignment horizontal="right" vertical="center"/>
    </xf>
    <xf numFmtId="0" fontId="52" fillId="0" borderId="1" xfId="0" applyFont="1" applyBorder="1"/>
    <xf numFmtId="0" fontId="48" fillId="0" borderId="19" xfId="0" quotePrefix="1" applyFont="1" applyBorder="1" applyAlignment="1">
      <alignment horizontal="right" vertical="center"/>
    </xf>
    <xf numFmtId="0" fontId="48" fillId="0" borderId="21" xfId="0" quotePrefix="1" applyFont="1" applyBorder="1" applyAlignment="1">
      <alignment horizontal="right"/>
    </xf>
    <xf numFmtId="0" fontId="0" fillId="0" borderId="1" xfId="0" applyBorder="1" applyAlignment="1"/>
    <xf numFmtId="0" fontId="2" fillId="0" borderId="15" xfId="0" applyFont="1" applyBorder="1" applyAlignment="1">
      <alignment horizontal="center"/>
    </xf>
    <xf numFmtId="0" fontId="51" fillId="0" borderId="1" xfId="0" applyFont="1" applyBorder="1" applyAlignment="1">
      <alignment horizontal="center"/>
    </xf>
    <xf numFmtId="0" fontId="51" fillId="0" borderId="22" xfId="0" applyFont="1" applyBorder="1" applyAlignment="1">
      <alignment horizontal="center"/>
    </xf>
    <xf numFmtId="1" fontId="51" fillId="0" borderId="16" xfId="0" applyNumberFormat="1" applyFont="1" applyBorder="1"/>
    <xf numFmtId="0" fontId="0" fillId="0" borderId="18" xfId="0" applyBorder="1"/>
    <xf numFmtId="1" fontId="51" fillId="0" borderId="1" xfId="0" applyNumberFormat="1" applyFont="1" applyBorder="1"/>
    <xf numFmtId="1" fontId="51" fillId="0" borderId="15" xfId="0" applyNumberFormat="1" applyFont="1" applyBorder="1"/>
    <xf numFmtId="0" fontId="0" fillId="0" borderId="16" xfId="0" applyBorder="1"/>
    <xf numFmtId="0" fontId="0" fillId="0" borderId="15" xfId="0" applyBorder="1"/>
    <xf numFmtId="0" fontId="0" fillId="0" borderId="22" xfId="0" applyBorder="1"/>
    <xf numFmtId="0" fontId="0" fillId="0" borderId="23" xfId="0" applyBorder="1"/>
    <xf numFmtId="49" fontId="41" fillId="0" borderId="0" xfId="0" applyNumberFormat="1" applyFont="1" applyAlignment="1" applyProtection="1">
      <alignment horizontal="center"/>
    </xf>
    <xf numFmtId="0" fontId="3" fillId="0" borderId="0" xfId="0" applyFont="1" applyAlignment="1">
      <alignment horizontal="left"/>
    </xf>
    <xf numFmtId="0" fontId="5" fillId="0" borderId="0" xfId="0" applyFont="1" applyAlignment="1">
      <alignment horizontal="left"/>
    </xf>
    <xf numFmtId="0" fontId="45" fillId="0" borderId="0" xfId="0" applyFont="1" applyBorder="1" applyAlignment="1" applyProtection="1">
      <alignment horizontal="left" vertical="center" wrapText="1"/>
    </xf>
    <xf numFmtId="0" fontId="41" fillId="0" borderId="0" xfId="0" applyNumberFormat="1" applyFont="1" applyAlignment="1" applyProtection="1">
      <alignment horizontal="left" vertical="center" wrapText="1"/>
    </xf>
    <xf numFmtId="0" fontId="43" fillId="0" borderId="0" xfId="0" applyNumberFormat="1" applyFont="1" applyBorder="1" applyAlignment="1" applyProtection="1">
      <alignment horizontal="left" vertical="center" wrapText="1"/>
    </xf>
    <xf numFmtId="0" fontId="44" fillId="0" borderId="0" xfId="0" applyFont="1" applyAlignment="1" applyProtection="1">
      <alignment horizontal="left" vertical="center" wrapText="1"/>
    </xf>
    <xf numFmtId="49" fontId="39" fillId="3" borderId="0" xfId="0" applyNumberFormat="1" applyFont="1" applyFill="1" applyBorder="1" applyAlignment="1" applyProtection="1">
      <alignment horizontal="left" vertical="center" wrapText="1"/>
    </xf>
    <xf numFmtId="0" fontId="35" fillId="2" borderId="17" xfId="0" applyFont="1" applyFill="1" applyBorder="1" applyAlignment="1" applyProtection="1">
      <alignment horizontal="left"/>
    </xf>
    <xf numFmtId="0" fontId="35" fillId="2" borderId="5" xfId="0" applyFont="1" applyFill="1" applyBorder="1" applyAlignment="1" applyProtection="1">
      <alignment horizontal="left"/>
    </xf>
    <xf numFmtId="0" fontId="35" fillId="2" borderId="8" xfId="0" applyFont="1" applyFill="1" applyBorder="1" applyAlignment="1" applyProtection="1">
      <alignment horizontal="left"/>
    </xf>
    <xf numFmtId="0" fontId="35" fillId="2" borderId="0" xfId="0" applyFont="1" applyFill="1" applyBorder="1" applyAlignment="1" applyProtection="1">
      <alignment horizontal="left"/>
    </xf>
    <xf numFmtId="0" fontId="35" fillId="2" borderId="10" xfId="0" applyFont="1" applyFill="1" applyBorder="1" applyAlignment="1" applyProtection="1">
      <alignment horizontal="left"/>
    </xf>
    <xf numFmtId="0" fontId="35" fillId="2" borderId="7" xfId="0" applyFont="1" applyFill="1" applyBorder="1" applyAlignment="1" applyProtection="1">
      <alignment horizontal="left"/>
    </xf>
    <xf numFmtId="49" fontId="41" fillId="0" borderId="0" xfId="0" applyNumberFormat="1" applyFont="1" applyAlignment="1" applyProtection="1">
      <alignment horizontal="left" vertical="center" wrapText="1"/>
    </xf>
    <xf numFmtId="0" fontId="26" fillId="0" borderId="0" xfId="0" applyFont="1" applyBorder="1" applyAlignment="1" applyProtection="1">
      <alignment horizontal="left" vertical="center"/>
    </xf>
    <xf numFmtId="0" fontId="5" fillId="0" borderId="0" xfId="0" applyFont="1" applyBorder="1" applyAlignment="1" applyProtection="1">
      <alignment horizontal="center"/>
    </xf>
    <xf numFmtId="0" fontId="36" fillId="0" borderId="0" xfId="0" applyFont="1" applyBorder="1" applyAlignment="1" applyProtection="1">
      <alignment horizontal="left"/>
    </xf>
    <xf numFmtId="0" fontId="14" fillId="4" borderId="5" xfId="0" applyFont="1" applyFill="1" applyBorder="1" applyAlignment="1" applyProtection="1">
      <alignment horizontal="left"/>
      <protection locked="0"/>
    </xf>
    <xf numFmtId="0" fontId="14" fillId="4" borderId="0" xfId="0" applyFont="1" applyFill="1" applyBorder="1" applyAlignment="1" applyProtection="1">
      <alignment horizontal="left"/>
      <protection locked="0"/>
    </xf>
    <xf numFmtId="0" fontId="7" fillId="6" borderId="0" xfId="0" applyFont="1" applyFill="1" applyAlignment="1" applyProtection="1">
      <alignment horizontal="right"/>
    </xf>
    <xf numFmtId="0" fontId="7" fillId="6" borderId="20" xfId="0" applyFont="1" applyFill="1" applyBorder="1" applyAlignment="1" applyProtection="1">
      <alignment horizontal="right"/>
    </xf>
    <xf numFmtId="0" fontId="28" fillId="0" borderId="1" xfId="0" applyFont="1" applyBorder="1" applyAlignment="1" applyProtection="1">
      <alignment horizontal="left" vertical="center" wrapText="1"/>
    </xf>
    <xf numFmtId="0" fontId="27"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7" fillId="6" borderId="0" xfId="0" applyFont="1" applyFill="1" applyBorder="1" applyAlignment="1" applyProtection="1">
      <alignment horizontal="right" vertical="center"/>
    </xf>
    <xf numFmtId="0" fontId="7" fillId="6" borderId="20" xfId="0" applyFont="1" applyFill="1" applyBorder="1" applyAlignment="1" applyProtection="1">
      <alignment horizontal="right" vertical="center"/>
    </xf>
    <xf numFmtId="0" fontId="14" fillId="0" borderId="1" xfId="0" applyFont="1" applyBorder="1" applyAlignment="1" applyProtection="1">
      <alignment horizontal="center"/>
    </xf>
    <xf numFmtId="0" fontId="29" fillId="0" borderId="1" xfId="0" applyFont="1" applyBorder="1" applyAlignment="1" applyProtection="1">
      <alignment horizontal="left" vertical="center" wrapText="1"/>
    </xf>
    <xf numFmtId="165" fontId="17" fillId="4" borderId="1" xfId="0" applyNumberFormat="1" applyFont="1" applyFill="1" applyBorder="1" applyAlignment="1" applyProtection="1">
      <alignment horizontal="left" vertical="center"/>
    </xf>
    <xf numFmtId="0" fontId="14" fillId="2" borderId="1" xfId="0" applyFont="1" applyFill="1" applyBorder="1" applyAlignment="1" applyProtection="1">
      <alignment horizontal="left" wrapText="1"/>
    </xf>
    <xf numFmtId="0" fontId="0" fillId="0" borderId="1" xfId="0" applyBorder="1" applyAlignment="1" applyProtection="1">
      <alignment horizontal="center"/>
    </xf>
    <xf numFmtId="0" fontId="0" fillId="0" borderId="1" xfId="0"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wrapText="1"/>
    </xf>
    <xf numFmtId="0" fontId="44" fillId="0" borderId="1" xfId="0" applyFont="1" applyBorder="1" applyAlignment="1">
      <alignment horizontal="left"/>
    </xf>
    <xf numFmtId="0" fontId="2" fillId="0" borderId="1" xfId="0" applyFont="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8" fillId="0" borderId="1" xfId="0" applyFont="1" applyFill="1" applyBorder="1" applyAlignment="1" applyProtection="1">
      <alignment horizontal="left" vertical="center" wrapText="1"/>
    </xf>
    <xf numFmtId="0" fontId="22" fillId="0" borderId="1" xfId="0" applyFont="1" applyBorder="1" applyAlignment="1" applyProtection="1">
      <alignment horizontal="center"/>
    </xf>
    <xf numFmtId="0" fontId="50" fillId="0" borderId="1" xfId="0" applyFont="1" applyBorder="1" applyAlignment="1">
      <alignment horizontal="left" wrapText="1"/>
    </xf>
    <xf numFmtId="0" fontId="48" fillId="0" borderId="1" xfId="0" applyFont="1" applyBorder="1" applyAlignment="1">
      <alignment horizontal="left"/>
    </xf>
    <xf numFmtId="0" fontId="52" fillId="0" borderId="1" xfId="0" applyFont="1" applyBorder="1" applyAlignment="1">
      <alignment horizontal="left"/>
    </xf>
    <xf numFmtId="0" fontId="2" fillId="0" borderId="15" xfId="0" applyFont="1" applyBorder="1" applyAlignment="1">
      <alignment horizontal="center"/>
    </xf>
    <xf numFmtId="0" fontId="2" fillId="0" borderId="24" xfId="0" applyFont="1" applyBorder="1" applyAlignment="1">
      <alignment horizontal="center"/>
    </xf>
    <xf numFmtId="0" fontId="50" fillId="0" borderId="1" xfId="0" applyFont="1" applyBorder="1" applyAlignment="1">
      <alignment horizontal="left"/>
    </xf>
    <xf numFmtId="0" fontId="11" fillId="0" borderId="1" xfId="0" applyFont="1" applyBorder="1" applyAlignment="1">
      <alignment horizontal="center"/>
    </xf>
    <xf numFmtId="0" fontId="11" fillId="0" borderId="18" xfId="0" applyFont="1" applyBorder="1" applyAlignment="1">
      <alignment horizontal="center"/>
    </xf>
    <xf numFmtId="0" fontId="48" fillId="0" borderId="1" xfId="0" applyFont="1" applyBorder="1" applyAlignment="1">
      <alignment horizontal="left" wrapText="1"/>
    </xf>
    <xf numFmtId="0" fontId="48" fillId="0" borderId="22" xfId="0" applyFont="1" applyBorder="1" applyAlignment="1">
      <alignment horizontal="left"/>
    </xf>
    <xf numFmtId="0" fontId="11" fillId="0" borderId="16" xfId="0" applyFont="1" applyBorder="1" applyAlignment="1">
      <alignment horizontal="center"/>
    </xf>
    <xf numFmtId="0" fontId="11" fillId="0" borderId="25" xfId="0" applyFont="1" applyBorder="1" applyAlignment="1">
      <alignment horizontal="center"/>
    </xf>
    <xf numFmtId="0" fontId="52" fillId="0" borderId="1" xfId="0" applyFont="1" applyBorder="1" applyAlignment="1">
      <alignment horizontal="left" vertical="center" wrapText="1"/>
    </xf>
    <xf numFmtId="0" fontId="50" fillId="0" borderId="1" xfId="0" applyFont="1" applyBorder="1" applyAlignment="1">
      <alignment horizontal="left" vertical="center" wrapText="1"/>
    </xf>
    <xf numFmtId="0" fontId="50" fillId="0" borderId="2" xfId="0" applyFont="1" applyBorder="1" applyAlignment="1">
      <alignment horizontal="center" vertical="center" wrapText="1"/>
    </xf>
    <xf numFmtId="0" fontId="50" fillId="0" borderId="12" xfId="0" applyFont="1" applyBorder="1" applyAlignment="1">
      <alignment horizontal="center" vertical="center" wrapText="1"/>
    </xf>
    <xf numFmtId="0" fontId="50" fillId="0" borderId="13" xfId="0" applyFont="1" applyBorder="1" applyAlignment="1">
      <alignment horizontal="center" vertical="center" wrapText="1"/>
    </xf>
    <xf numFmtId="0" fontId="0" fillId="0" borderId="15" xfId="0" applyNumberFormat="1" applyFill="1" applyBorder="1" applyAlignment="1" applyProtection="1">
      <alignment horizontal="left" vertical="center" wrapText="1"/>
    </xf>
    <xf numFmtId="0" fontId="0" fillId="0" borderId="16" xfId="0" applyNumberFormat="1" applyFill="1" applyBorder="1" applyAlignment="1" applyProtection="1">
      <alignment horizontal="left" vertical="center" wrapText="1"/>
    </xf>
    <xf numFmtId="0" fontId="0" fillId="0" borderId="11" xfId="0" applyBorder="1" applyAlignment="1" applyProtection="1">
      <alignment horizontal="center"/>
    </xf>
    <xf numFmtId="0" fontId="1" fillId="0" borderId="15" xfId="0" applyNumberFormat="1" applyFont="1" applyFill="1" applyBorder="1" applyAlignment="1" applyProtection="1">
      <alignment horizontal="left" vertical="center" wrapText="1"/>
    </xf>
    <xf numFmtId="0" fontId="1" fillId="0" borderId="16" xfId="0" applyNumberFormat="1" applyFont="1" applyFill="1" applyBorder="1" applyAlignment="1" applyProtection="1">
      <alignment horizontal="left" vertical="center" wrapText="1"/>
    </xf>
    <xf numFmtId="0" fontId="0" fillId="0" borderId="15" xfId="0" applyNumberFormat="1" applyBorder="1" applyAlignment="1" applyProtection="1">
      <alignment horizontal="left" vertical="center" wrapText="1"/>
    </xf>
    <xf numFmtId="0" fontId="0" fillId="0" borderId="16" xfId="0" applyNumberFormat="1" applyBorder="1" applyAlignment="1" applyProtection="1">
      <alignment horizontal="left" vertical="center" wrapText="1"/>
    </xf>
    <xf numFmtId="0" fontId="1" fillId="0" borderId="15" xfId="0" applyNumberFormat="1" applyFont="1" applyBorder="1" applyAlignment="1" applyProtection="1">
      <alignment horizontal="left" vertical="center" wrapText="1"/>
    </xf>
    <xf numFmtId="0" fontId="1" fillId="0" borderId="16" xfId="0" applyNumberFormat="1" applyFont="1" applyBorder="1" applyAlignment="1" applyProtection="1">
      <alignment horizontal="left" vertical="center" wrapText="1"/>
    </xf>
    <xf numFmtId="49" fontId="1" fillId="0" borderId="2" xfId="0" applyNumberFormat="1" applyFont="1" applyFill="1" applyBorder="1" applyAlignment="1" applyProtection="1">
      <alignment horizontal="center" vertical="center" wrapText="1"/>
    </xf>
    <xf numFmtId="49" fontId="1" fillId="0" borderId="12" xfId="0" applyNumberFormat="1" applyFont="1" applyFill="1" applyBorder="1" applyAlignment="1" applyProtection="1">
      <alignment horizontal="center" vertical="center" wrapText="1"/>
    </xf>
    <xf numFmtId="0" fontId="1" fillId="3" borderId="15" xfId="0" applyNumberFormat="1" applyFont="1" applyFill="1" applyBorder="1" applyAlignment="1" applyProtection="1">
      <alignment horizontal="left" vertical="center" wrapText="1"/>
    </xf>
    <xf numFmtId="0" fontId="1" fillId="3" borderId="16" xfId="0" applyNumberFormat="1" applyFont="1" applyFill="1" applyBorder="1" applyAlignment="1" applyProtection="1">
      <alignment horizontal="left" vertical="center" wrapText="1"/>
    </xf>
    <xf numFmtId="172" fontId="1" fillId="0" borderId="1" xfId="0" applyNumberFormat="1" applyFont="1" applyFill="1" applyBorder="1" applyAlignment="1">
      <alignment horizontal="center"/>
    </xf>
    <xf numFmtId="0" fontId="0" fillId="0" borderId="0" xfId="0" applyFill="1" applyAlignment="1">
      <alignment horizontal="left"/>
    </xf>
    <xf numFmtId="0" fontId="1" fillId="0" borderId="1" xfId="0" applyFont="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0" xfId="0" applyFill="1" applyAlignment="1" applyProtection="1">
      <alignment horizontal="left"/>
    </xf>
    <xf numFmtId="172" fontId="1" fillId="0" borderId="2" xfId="0" applyNumberFormat="1" applyFont="1" applyFill="1" applyBorder="1" applyAlignment="1" applyProtection="1">
      <alignment horizontal="center" vertical="center"/>
    </xf>
    <xf numFmtId="172" fontId="1" fillId="0" borderId="12" xfId="0" applyNumberFormat="1" applyFont="1" applyFill="1" applyBorder="1" applyAlignment="1" applyProtection="1">
      <alignment horizontal="center" vertical="center"/>
    </xf>
    <xf numFmtId="172" fontId="1" fillId="0" borderId="13" xfId="0" applyNumberFormat="1" applyFont="1" applyFill="1" applyBorder="1" applyAlignment="1" applyProtection="1">
      <alignment horizontal="center" vertical="center"/>
    </xf>
    <xf numFmtId="0" fontId="0" fillId="0" borderId="15" xfId="0" applyBorder="1" applyAlignment="1" applyProtection="1">
      <alignment horizontal="center" vertical="center" wrapText="1"/>
    </xf>
    <xf numFmtId="0" fontId="0" fillId="0" borderId="16" xfId="0"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16" xfId="0" applyFont="1" applyBorder="1" applyAlignment="1" applyProtection="1">
      <alignment horizontal="center" vertical="center" wrapText="1"/>
    </xf>
  </cellXfs>
  <cellStyles count="4">
    <cellStyle name="Euro" xfId="1" xr:uid="{00000000-0005-0000-0000-000000000000}"/>
    <cellStyle name="Prozent" xfId="2" builtinId="5"/>
    <cellStyle name="Standard" xfId="0" builtinId="0"/>
    <cellStyle name="Währung" xfId="3" builtinId="4"/>
  </cellStyles>
  <dxfs count="2">
    <dxf>
      <font>
        <color auto="1"/>
      </font>
      <fill>
        <patternFill>
          <bgColor rgb="FFFF0000"/>
        </patternFill>
      </fill>
    </dxf>
    <dxf>
      <fill>
        <patternFill>
          <bgColor rgb="FFFF0000"/>
        </patternFill>
      </fill>
    </dxf>
  </dxfs>
  <tableStyles count="0" defaultTableStyle="TableStyleMedium2" defaultPivotStyle="PivotStyleLight16"/>
  <colors>
    <mruColors>
      <color rgb="FFA9DA74"/>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8254A-A316-44E1-B303-A2F86A6C6987}">
  <sheetPr>
    <tabColor rgb="FF92D050"/>
  </sheetPr>
  <dimension ref="B1:X32"/>
  <sheetViews>
    <sheetView topLeftCell="A13" zoomScale="80" zoomScaleNormal="80" zoomScalePageLayoutView="80" workbookViewId="0">
      <selection activeCell="B18" sqref="B18:M18"/>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28515625" customWidth="1"/>
    <col min="7" max="7" width="1.5703125" customWidth="1"/>
    <col min="8" max="8" width="48.42578125" customWidth="1"/>
    <col min="9" max="9" width="18.7109375" customWidth="1"/>
    <col min="10" max="12" width="16.7109375" bestFit="1" customWidth="1"/>
    <col min="13" max="13" width="16.7109375" customWidth="1"/>
  </cols>
  <sheetData>
    <row r="1" spans="2:24" s="17" customFormat="1" x14ac:dyDescent="0.2">
      <c r="B1" s="21"/>
    </row>
    <row r="2" spans="2:24" s="17" customFormat="1" ht="21.75" customHeight="1" x14ac:dyDescent="0.2">
      <c r="B2" s="228" t="s">
        <v>94</v>
      </c>
      <c r="C2" s="228"/>
      <c r="D2" s="228"/>
      <c r="E2" s="228"/>
      <c r="F2" s="228"/>
      <c r="G2" s="228"/>
      <c r="H2" s="228"/>
      <c r="I2" s="228"/>
      <c r="J2" s="228"/>
      <c r="K2" s="228"/>
      <c r="L2" s="228"/>
      <c r="M2" s="228"/>
    </row>
    <row r="3" spans="2:24" s="17" customFormat="1" ht="21.6" customHeight="1" thickBot="1" x14ac:dyDescent="0.3">
      <c r="B3" s="126"/>
      <c r="C3" s="34"/>
      <c r="D3" s="34"/>
      <c r="E3" s="34"/>
      <c r="F3" s="34"/>
      <c r="G3" s="34"/>
      <c r="H3" s="34"/>
      <c r="I3" s="34"/>
      <c r="J3" s="34"/>
      <c r="K3"/>
      <c r="L3"/>
      <c r="M3"/>
    </row>
    <row r="4" spans="2:24" s="17" customFormat="1" ht="20.100000000000001" customHeight="1" x14ac:dyDescent="0.2">
      <c r="B4" s="229"/>
      <c r="C4" s="229"/>
      <c r="D4" s="229"/>
      <c r="E4" s="229"/>
      <c r="F4" s="229"/>
      <c r="G4" s="229"/>
      <c r="H4" s="229"/>
      <c r="I4" s="229"/>
      <c r="J4" s="229"/>
      <c r="K4" s="229"/>
      <c r="L4" s="229"/>
      <c r="M4" s="125"/>
    </row>
    <row r="5" spans="2:24" s="151" customFormat="1" ht="18.75" x14ac:dyDescent="0.35">
      <c r="B5" s="230" t="s">
        <v>0</v>
      </c>
      <c r="C5" s="230"/>
      <c r="D5" s="230"/>
      <c r="E5" s="230"/>
      <c r="F5" s="230"/>
      <c r="G5" s="230"/>
      <c r="H5" s="230"/>
      <c r="I5" s="230"/>
      <c r="J5" s="230"/>
      <c r="K5" s="230"/>
      <c r="L5" s="230"/>
      <c r="M5" s="150"/>
    </row>
    <row r="6" spans="2:24" s="151" customFormat="1" ht="30" customHeight="1" x14ac:dyDescent="0.3">
      <c r="B6" s="216" t="s">
        <v>105</v>
      </c>
      <c r="C6" s="216"/>
      <c r="D6" s="216"/>
      <c r="E6" s="216"/>
      <c r="F6" s="216"/>
      <c r="G6" s="216"/>
      <c r="H6" s="216"/>
      <c r="I6" s="216"/>
      <c r="J6" s="216"/>
      <c r="K6" s="216"/>
      <c r="L6" s="216"/>
      <c r="M6" s="216"/>
    </row>
    <row r="7" spans="2:24" ht="15" customHeight="1" thickBot="1" x14ac:dyDescent="0.25"/>
    <row r="8" spans="2:24" s="17" customFormat="1" ht="16.5" x14ac:dyDescent="0.25">
      <c r="B8" s="221" t="s">
        <v>95</v>
      </c>
      <c r="C8" s="222"/>
      <c r="D8" s="231" t="s">
        <v>107</v>
      </c>
      <c r="E8" s="231"/>
      <c r="F8" s="231"/>
      <c r="G8" s="231"/>
      <c r="H8" s="231"/>
      <c r="I8" s="5"/>
      <c r="J8" s="79"/>
      <c r="K8" s="79"/>
      <c r="L8" s="38"/>
      <c r="M8" s="3"/>
    </row>
    <row r="9" spans="2:24" s="17" customFormat="1" ht="16.5" x14ac:dyDescent="0.25">
      <c r="B9" s="223" t="s">
        <v>82</v>
      </c>
      <c r="C9" s="224"/>
      <c r="D9" s="232" t="s">
        <v>106</v>
      </c>
      <c r="E9" s="232"/>
      <c r="F9" s="232"/>
      <c r="G9" s="232"/>
      <c r="H9" s="232"/>
      <c r="I9" s="32"/>
      <c r="J9" s="80"/>
      <c r="K9" s="80"/>
      <c r="L9" s="37"/>
      <c r="M9" s="4"/>
      <c r="N9" s="22"/>
      <c r="X9" s="20">
        <v>1</v>
      </c>
    </row>
    <row r="10" spans="2:24" s="17" customFormat="1" ht="16.5" x14ac:dyDescent="0.25">
      <c r="B10" s="223" t="s">
        <v>80</v>
      </c>
      <c r="C10" s="224"/>
      <c r="D10" s="74">
        <v>1</v>
      </c>
      <c r="E10" s="71" t="s">
        <v>86</v>
      </c>
      <c r="F10" s="76">
        <v>1</v>
      </c>
      <c r="G10" s="73" t="s">
        <v>86</v>
      </c>
      <c r="H10" s="77">
        <v>2027</v>
      </c>
      <c r="I10" s="67"/>
      <c r="J10" s="81"/>
      <c r="K10" s="81"/>
      <c r="L10" s="37"/>
      <c r="M10" s="4"/>
    </row>
    <row r="11" spans="2:24" s="17" customFormat="1" ht="17.25" thickBot="1" x14ac:dyDescent="0.3">
      <c r="B11" s="225" t="s">
        <v>81</v>
      </c>
      <c r="C11" s="226"/>
      <c r="D11" s="75">
        <v>31</v>
      </c>
      <c r="E11" s="72" t="s">
        <v>86</v>
      </c>
      <c r="F11" s="75">
        <v>12</v>
      </c>
      <c r="G11" s="72" t="s">
        <v>86</v>
      </c>
      <c r="H11" s="78">
        <v>2029</v>
      </c>
      <c r="I11" s="33"/>
      <c r="J11" s="82"/>
      <c r="K11" s="83"/>
      <c r="L11" s="84"/>
      <c r="M11" s="85"/>
    </row>
    <row r="12" spans="2:24" ht="15" customHeight="1" x14ac:dyDescent="0.2"/>
    <row r="13" spans="2:24" s="152" customFormat="1" ht="79.5" customHeight="1" x14ac:dyDescent="0.3">
      <c r="B13" s="220" t="s">
        <v>104</v>
      </c>
      <c r="C13" s="220"/>
      <c r="D13" s="220"/>
      <c r="E13" s="220"/>
      <c r="F13" s="220"/>
      <c r="G13" s="220"/>
      <c r="H13" s="220"/>
      <c r="I13" s="220"/>
      <c r="J13" s="220"/>
      <c r="K13" s="220"/>
      <c r="L13" s="220"/>
      <c r="M13" s="220"/>
    </row>
    <row r="14" spans="2:24" s="152" customFormat="1" ht="79.5" customHeight="1" x14ac:dyDescent="0.3">
      <c r="B14" s="220" t="s">
        <v>111</v>
      </c>
      <c r="C14" s="220"/>
      <c r="D14" s="220"/>
      <c r="E14" s="220"/>
      <c r="F14" s="220"/>
      <c r="G14" s="220"/>
      <c r="H14" s="220"/>
      <c r="I14" s="220"/>
      <c r="J14" s="220"/>
      <c r="K14" s="220"/>
      <c r="L14" s="220"/>
      <c r="M14" s="220"/>
    </row>
    <row r="15" spans="2:24" s="151" customFormat="1" ht="117.75" customHeight="1" x14ac:dyDescent="0.3">
      <c r="B15" s="217" t="s">
        <v>108</v>
      </c>
      <c r="C15" s="217"/>
      <c r="D15" s="217"/>
      <c r="E15" s="217"/>
      <c r="F15" s="217"/>
      <c r="G15" s="217"/>
      <c r="H15" s="217"/>
      <c r="I15" s="217"/>
      <c r="J15" s="217"/>
      <c r="K15" s="217"/>
      <c r="L15" s="217"/>
      <c r="M15" s="217"/>
    </row>
    <row r="16" spans="2:24" s="151" customFormat="1" ht="30" customHeight="1" x14ac:dyDescent="0.3">
      <c r="B16" s="218" t="s">
        <v>98</v>
      </c>
      <c r="C16" s="218"/>
      <c r="D16" s="218"/>
      <c r="E16" s="218"/>
      <c r="F16" s="218"/>
      <c r="G16" s="218"/>
      <c r="H16" s="218"/>
      <c r="I16" s="218"/>
      <c r="J16" s="218"/>
      <c r="K16" s="218"/>
      <c r="L16" s="218"/>
      <c r="M16" s="218"/>
    </row>
    <row r="17" spans="2:13" s="151" customFormat="1" ht="1.5" hidden="1" customHeight="1" x14ac:dyDescent="0.35">
      <c r="B17" s="213"/>
      <c r="C17" s="213"/>
      <c r="D17" s="213"/>
      <c r="E17" s="213"/>
      <c r="F17" s="213"/>
      <c r="G17" s="213"/>
      <c r="H17" s="213"/>
      <c r="I17" s="213"/>
      <c r="J17" s="213"/>
      <c r="K17" s="213"/>
      <c r="L17" s="213"/>
      <c r="M17" s="153"/>
    </row>
    <row r="18" spans="2:13" s="151" customFormat="1" ht="69.95" customHeight="1" x14ac:dyDescent="0.3">
      <c r="B18" s="227" t="s">
        <v>148</v>
      </c>
      <c r="C18" s="227"/>
      <c r="D18" s="227"/>
      <c r="E18" s="227"/>
      <c r="F18" s="227"/>
      <c r="G18" s="227"/>
      <c r="H18" s="227"/>
      <c r="I18" s="227"/>
      <c r="J18" s="227"/>
      <c r="K18" s="227"/>
      <c r="L18" s="227"/>
      <c r="M18" s="227"/>
    </row>
    <row r="19" spans="2:13" s="151" customFormat="1" ht="81.75" customHeight="1" x14ac:dyDescent="0.3">
      <c r="B19" s="219" t="s">
        <v>91</v>
      </c>
      <c r="C19" s="219"/>
      <c r="D19" s="219"/>
      <c r="E19" s="219"/>
      <c r="F19" s="219"/>
      <c r="G19" s="219"/>
      <c r="H19" s="219"/>
      <c r="I19" s="219"/>
      <c r="J19" s="219"/>
      <c r="K19" s="219"/>
      <c r="L19" s="219"/>
      <c r="M19" s="219"/>
    </row>
    <row r="20" spans="2:13" ht="15" customHeight="1" x14ac:dyDescent="0.2">
      <c r="B20" s="214"/>
      <c r="C20" s="214"/>
      <c r="D20" s="214"/>
      <c r="E20" s="214"/>
      <c r="F20" s="214"/>
      <c r="G20" s="214"/>
      <c r="H20" s="214"/>
      <c r="I20" s="214"/>
      <c r="J20" s="214"/>
      <c r="K20" s="214"/>
      <c r="L20" s="214"/>
      <c r="M20" s="124"/>
    </row>
    <row r="21" spans="2:13" ht="15" customHeight="1" x14ac:dyDescent="0.2">
      <c r="B21" s="215"/>
      <c r="C21" s="215"/>
      <c r="D21" s="215"/>
      <c r="E21" s="215"/>
      <c r="F21" s="215"/>
      <c r="G21" s="215"/>
      <c r="H21" s="215"/>
      <c r="I21" s="215"/>
      <c r="J21" s="215"/>
      <c r="K21" s="215"/>
      <c r="L21" s="215"/>
      <c r="M21" s="123"/>
    </row>
    <row r="22" spans="2:13" ht="15" customHeight="1" x14ac:dyDescent="0.2"/>
    <row r="23" spans="2:13" ht="15" customHeight="1" x14ac:dyDescent="0.2"/>
    <row r="24" spans="2:13" ht="15" customHeight="1" x14ac:dyDescent="0.2"/>
    <row r="25" spans="2:13" ht="15" customHeight="1" x14ac:dyDescent="0.2"/>
    <row r="26" spans="2:13" ht="15" customHeight="1" x14ac:dyDescent="0.2"/>
    <row r="27" spans="2:13" ht="15" customHeight="1" x14ac:dyDescent="0.2"/>
    <row r="28" spans="2:13" ht="15" customHeight="1" x14ac:dyDescent="0.2"/>
    <row r="29" spans="2:13" ht="15" customHeight="1" x14ac:dyDescent="0.2"/>
    <row r="30" spans="2:13" ht="15" customHeight="1" x14ac:dyDescent="0.2"/>
    <row r="31" spans="2:13" ht="15" customHeight="1" x14ac:dyDescent="0.2"/>
    <row r="32" spans="2:13" ht="15" customHeight="1" x14ac:dyDescent="0.2"/>
  </sheetData>
  <sheetProtection insertRows="0"/>
  <mergeCells count="19">
    <mergeCell ref="B2:M2"/>
    <mergeCell ref="B14:M14"/>
    <mergeCell ref="B4:L4"/>
    <mergeCell ref="B5:L5"/>
    <mergeCell ref="D8:H8"/>
    <mergeCell ref="B9:C9"/>
    <mergeCell ref="D9:H9"/>
    <mergeCell ref="B17:L17"/>
    <mergeCell ref="B20:L20"/>
    <mergeCell ref="B21:L21"/>
    <mergeCell ref="B6:M6"/>
    <mergeCell ref="B15:M15"/>
    <mergeCell ref="B16:M16"/>
    <mergeCell ref="B19:M19"/>
    <mergeCell ref="B13:M13"/>
    <mergeCell ref="B8:C8"/>
    <mergeCell ref="B10:C10"/>
    <mergeCell ref="B11:C11"/>
    <mergeCell ref="B18:M18"/>
  </mergeCells>
  <printOptions horizontalCentered="1"/>
  <pageMargins left="0.59055118110236227" right="0.59055118110236227" top="1.1811023622047245" bottom="0.78740157480314965" header="0.70866141732283472" footer="0.51181102362204722"/>
  <pageSetup paperSize="9" scale="53" fitToHeight="2" orientation="portrait" r:id="rId1"/>
  <headerFooter>
    <oddHeader>&amp;L&amp;12Programm FEIN
Anlage a zum Antrag&amp;R&amp;12&amp;G</oddHeader>
  </headerFooter>
  <rowBreaks count="1" manualBreakCount="1">
    <brk id="3" min="1" max="12"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X56"/>
  <sheetViews>
    <sheetView topLeftCell="A7" zoomScale="80" zoomScaleNormal="80" zoomScalePageLayoutView="80" workbookViewId="0">
      <selection activeCell="J13" sqref="J13"/>
    </sheetView>
  </sheetViews>
  <sheetFormatPr baseColWidth="10" defaultRowHeight="15" x14ac:dyDescent="0.2"/>
  <cols>
    <col min="1" max="1" width="3" customWidth="1"/>
    <col min="2" max="2" width="6.28515625" style="1" customWidth="1"/>
    <col min="3" max="3" width="14.28515625" customWidth="1"/>
    <col min="4" max="4" width="5.7109375" customWidth="1"/>
    <col min="5" max="5" width="1.5703125" customWidth="1"/>
    <col min="6" max="6" width="5.28515625" customWidth="1"/>
    <col min="7" max="7" width="1.5703125" customWidth="1"/>
    <col min="8" max="8" width="48.42578125" customWidth="1"/>
    <col min="9" max="9" width="18.7109375" customWidth="1"/>
    <col min="10" max="10" width="16.7109375" bestFit="1" customWidth="1"/>
    <col min="11" max="11" width="18" customWidth="1"/>
    <col min="12" max="12" width="16.7109375" bestFit="1" customWidth="1"/>
    <col min="13" max="13" width="16.7109375" customWidth="1"/>
  </cols>
  <sheetData>
    <row r="1" spans="2:24" s="17" customFormat="1" ht="15.75" x14ac:dyDescent="0.25">
      <c r="B1" s="21"/>
      <c r="I1" s="233" t="s">
        <v>109</v>
      </c>
      <c r="J1" s="233"/>
      <c r="K1" s="233"/>
      <c r="L1" s="234"/>
      <c r="M1" s="189"/>
    </row>
    <row r="2" spans="2:24" s="17" customFormat="1" ht="21.75" customHeight="1" x14ac:dyDescent="0.25">
      <c r="B2" s="162" t="s">
        <v>94</v>
      </c>
      <c r="C2" s="162"/>
      <c r="D2" s="162"/>
      <c r="E2" s="162"/>
      <c r="F2" s="162"/>
      <c r="G2" s="162"/>
      <c r="H2" s="162"/>
      <c r="I2" s="238" t="s">
        <v>110</v>
      </c>
      <c r="J2" s="238"/>
      <c r="K2" s="238"/>
      <c r="L2" s="239"/>
      <c r="M2" s="190" t="s">
        <v>32</v>
      </c>
    </row>
    <row r="3" spans="2:24" s="17" customFormat="1" ht="21.6" customHeight="1" thickBot="1" x14ac:dyDescent="0.3">
      <c r="B3" s="126"/>
      <c r="C3" s="34"/>
      <c r="D3" s="34"/>
      <c r="E3" s="34"/>
      <c r="F3" s="34"/>
      <c r="G3" s="34"/>
      <c r="H3" s="34"/>
      <c r="I3" s="34"/>
      <c r="J3" s="34"/>
      <c r="L3" s="35"/>
    </row>
    <row r="4" spans="2:24" s="17" customFormat="1" ht="16.5" x14ac:dyDescent="0.25">
      <c r="B4" s="221" t="s">
        <v>95</v>
      </c>
      <c r="C4" s="222"/>
      <c r="D4" s="231"/>
      <c r="E4" s="231"/>
      <c r="F4" s="231"/>
      <c r="G4" s="231"/>
      <c r="H4" s="231"/>
      <c r="I4" s="5"/>
      <c r="J4" s="79"/>
      <c r="K4" s="79"/>
      <c r="L4" s="38"/>
      <c r="M4" s="3"/>
    </row>
    <row r="5" spans="2:24" s="17" customFormat="1" ht="16.5" x14ac:dyDescent="0.25">
      <c r="B5" s="223" t="s">
        <v>82</v>
      </c>
      <c r="C5" s="224"/>
      <c r="D5" s="232"/>
      <c r="E5" s="232"/>
      <c r="F5" s="232"/>
      <c r="G5" s="232"/>
      <c r="H5" s="232"/>
      <c r="I5" s="32"/>
      <c r="J5" s="80"/>
      <c r="K5" s="80"/>
      <c r="L5" s="37"/>
      <c r="M5" s="4"/>
      <c r="N5" s="22"/>
      <c r="X5" s="20">
        <v>1</v>
      </c>
    </row>
    <row r="6" spans="2:24" s="17" customFormat="1" ht="16.5" x14ac:dyDescent="0.25">
      <c r="B6" s="223" t="s">
        <v>80</v>
      </c>
      <c r="C6" s="224"/>
      <c r="D6" s="74"/>
      <c r="E6" s="71" t="s">
        <v>86</v>
      </c>
      <c r="F6" s="76"/>
      <c r="G6" s="73" t="s">
        <v>86</v>
      </c>
      <c r="H6" s="77"/>
      <c r="I6" s="67"/>
      <c r="J6" s="81"/>
      <c r="K6" s="81"/>
      <c r="L6" s="37"/>
      <c r="M6" s="4"/>
    </row>
    <row r="7" spans="2:24" s="17" customFormat="1" ht="17.25" thickBot="1" x14ac:dyDescent="0.3">
      <c r="B7" s="225" t="s">
        <v>81</v>
      </c>
      <c r="C7" s="226"/>
      <c r="D7" s="75"/>
      <c r="E7" s="72" t="s">
        <v>86</v>
      </c>
      <c r="F7" s="75"/>
      <c r="G7" s="72" t="s">
        <v>86</v>
      </c>
      <c r="H7" s="78"/>
      <c r="I7" s="33"/>
      <c r="J7" s="82"/>
      <c r="K7" s="83"/>
      <c r="L7" s="84"/>
      <c r="M7" s="85"/>
    </row>
    <row r="8" spans="2:24" s="17" customFormat="1" ht="18" customHeight="1" x14ac:dyDescent="0.25">
      <c r="B8" s="93"/>
      <c r="C8" s="94"/>
      <c r="D8" s="94"/>
      <c r="E8" s="94"/>
      <c r="F8" s="94"/>
      <c r="G8" s="94"/>
      <c r="H8" s="94"/>
      <c r="I8" s="8" t="s">
        <v>1</v>
      </c>
      <c r="J8" s="86">
        <f>H6</f>
        <v>0</v>
      </c>
      <c r="K8" s="86">
        <f>J8+1</f>
        <v>1</v>
      </c>
      <c r="L8" s="86">
        <f>K8+1</f>
        <v>2</v>
      </c>
      <c r="M8" s="127"/>
    </row>
    <row r="9" spans="2:24" s="17" customFormat="1" ht="15.75" x14ac:dyDescent="0.25">
      <c r="B9" s="95"/>
      <c r="C9" s="36" t="s">
        <v>31</v>
      </c>
      <c r="D9" s="36"/>
      <c r="E9" s="36"/>
      <c r="F9" s="36"/>
      <c r="G9" s="36"/>
      <c r="H9" s="36"/>
      <c r="I9" s="191"/>
      <c r="J9" s="2"/>
      <c r="K9" s="6"/>
      <c r="L9" s="6"/>
      <c r="M9" s="96"/>
    </row>
    <row r="10" spans="2:24" s="17" customFormat="1" ht="12" customHeight="1" x14ac:dyDescent="0.25">
      <c r="B10" s="97"/>
      <c r="C10" s="240"/>
      <c r="D10" s="240"/>
      <c r="E10" s="240"/>
      <c r="F10" s="240"/>
      <c r="G10" s="240"/>
      <c r="H10" s="240"/>
      <c r="I10" s="191"/>
      <c r="J10" s="2"/>
      <c r="K10" s="6"/>
      <c r="L10" s="6"/>
      <c r="M10" s="96"/>
    </row>
    <row r="11" spans="2:24" s="17" customFormat="1" ht="18" x14ac:dyDescent="0.25">
      <c r="B11" s="98">
        <v>1</v>
      </c>
      <c r="C11" s="243" t="s">
        <v>28</v>
      </c>
      <c r="D11" s="243"/>
      <c r="E11" s="243"/>
      <c r="F11" s="243"/>
      <c r="G11" s="243"/>
      <c r="H11" s="243"/>
      <c r="I11" s="164">
        <f>SUM(J11:M11)</f>
        <v>0</v>
      </c>
      <c r="J11" s="165">
        <f>ROUND(SUM(J12+J22),2)</f>
        <v>0</v>
      </c>
      <c r="K11" s="165">
        <f t="shared" ref="K11:L11" si="0">ROUND(SUM(K12+K22),2)</f>
        <v>0</v>
      </c>
      <c r="L11" s="165">
        <f t="shared" si="0"/>
        <v>0</v>
      </c>
      <c r="M11" s="91"/>
    </row>
    <row r="12" spans="2:24" s="17" customFormat="1" ht="48" customHeight="1" x14ac:dyDescent="0.2">
      <c r="B12" s="99" t="s">
        <v>29</v>
      </c>
      <c r="C12" s="241" t="s">
        <v>74</v>
      </c>
      <c r="D12" s="241"/>
      <c r="E12" s="241"/>
      <c r="F12" s="241"/>
      <c r="G12" s="241"/>
      <c r="H12" s="241"/>
      <c r="I12" s="168">
        <f>SUM(J12:M12)</f>
        <v>0</v>
      </c>
      <c r="J12" s="169">
        <f>SUM(J13:J22)</f>
        <v>0</v>
      </c>
      <c r="K12" s="169">
        <f>SUM(K13:K22)</f>
        <v>0</v>
      </c>
      <c r="L12" s="169">
        <f>SUM(L13:L22)</f>
        <v>0</v>
      </c>
      <c r="M12" s="170"/>
    </row>
    <row r="13" spans="2:24" s="17" customFormat="1" ht="15.75" x14ac:dyDescent="0.2">
      <c r="B13" s="97"/>
      <c r="C13" s="242" t="str">
        <f>'K-Hilfe Personalkosten'!B11&amp;"; "&amp;'K-Hilfe Personalkosten'!C11&amp;"; "&amp;'K-Hilfe Personalkosten'!E11</f>
        <v xml:space="preserve">; ; </v>
      </c>
      <c r="D13" s="242"/>
      <c r="E13" s="242"/>
      <c r="F13" s="242"/>
      <c r="G13" s="242"/>
      <c r="H13" s="242"/>
      <c r="I13" s="168">
        <f t="shared" ref="I13:I22" si="1">SUM(J13:M13)</f>
        <v>0</v>
      </c>
      <c r="J13" s="171">
        <f>'K-Hilfe Personalkosten'!R11</f>
        <v>0</v>
      </c>
      <c r="K13" s="171">
        <f>'K-Hilfe Personalkosten'!S11</f>
        <v>0</v>
      </c>
      <c r="L13" s="171">
        <f>'K-Hilfe Personalkosten'!T11</f>
        <v>0</v>
      </c>
      <c r="M13" s="172"/>
    </row>
    <row r="14" spans="2:24" s="17" customFormat="1" ht="15.75" x14ac:dyDescent="0.2">
      <c r="B14" s="97"/>
      <c r="C14" s="242" t="str">
        <f>'K-Hilfe Personalkosten'!B12&amp;"; "&amp;'K-Hilfe Personalkosten'!C12&amp;"; "&amp;'K-Hilfe Personalkosten'!E12</f>
        <v xml:space="preserve">; ; </v>
      </c>
      <c r="D14" s="242"/>
      <c r="E14" s="242"/>
      <c r="F14" s="242"/>
      <c r="G14" s="242"/>
      <c r="H14" s="242"/>
      <c r="I14" s="168">
        <f t="shared" si="1"/>
        <v>0</v>
      </c>
      <c r="J14" s="171">
        <f>'K-Hilfe Personalkosten'!R12</f>
        <v>0</v>
      </c>
      <c r="K14" s="171">
        <f>'K-Hilfe Personalkosten'!S12</f>
        <v>0</v>
      </c>
      <c r="L14" s="171">
        <f>'K-Hilfe Personalkosten'!T12</f>
        <v>0</v>
      </c>
      <c r="M14" s="172"/>
    </row>
    <row r="15" spans="2:24" s="17" customFormat="1" ht="15.75" x14ac:dyDescent="0.2">
      <c r="B15" s="97"/>
      <c r="C15" s="242" t="str">
        <f>'K-Hilfe Personalkosten'!B13&amp;"; "&amp;'K-Hilfe Personalkosten'!C13&amp;"; "&amp;'K-Hilfe Personalkosten'!E13</f>
        <v xml:space="preserve">; ; </v>
      </c>
      <c r="D15" s="242"/>
      <c r="E15" s="242"/>
      <c r="F15" s="242"/>
      <c r="G15" s="242"/>
      <c r="H15" s="242"/>
      <c r="I15" s="168">
        <f t="shared" si="1"/>
        <v>0</v>
      </c>
      <c r="J15" s="171">
        <f>'K-Hilfe Personalkosten'!R13</f>
        <v>0</v>
      </c>
      <c r="K15" s="171">
        <f>'K-Hilfe Personalkosten'!S13</f>
        <v>0</v>
      </c>
      <c r="L15" s="171">
        <f>'K-Hilfe Personalkosten'!T13</f>
        <v>0</v>
      </c>
      <c r="M15" s="172"/>
    </row>
    <row r="16" spans="2:24" s="17" customFormat="1" ht="15.75" x14ac:dyDescent="0.2">
      <c r="B16" s="97"/>
      <c r="C16" s="242" t="str">
        <f>'K-Hilfe Personalkosten'!B14&amp;"; "&amp;'K-Hilfe Personalkosten'!C14&amp;"; "&amp;'K-Hilfe Personalkosten'!E14</f>
        <v xml:space="preserve">; ; </v>
      </c>
      <c r="D16" s="242"/>
      <c r="E16" s="242"/>
      <c r="F16" s="242"/>
      <c r="G16" s="242"/>
      <c r="H16" s="242"/>
      <c r="I16" s="168">
        <f t="shared" si="1"/>
        <v>0</v>
      </c>
      <c r="J16" s="171">
        <f>'K-Hilfe Personalkosten'!R14</f>
        <v>0</v>
      </c>
      <c r="K16" s="171">
        <f>'K-Hilfe Personalkosten'!S14</f>
        <v>0</v>
      </c>
      <c r="L16" s="171">
        <f>'K-Hilfe Personalkosten'!T14</f>
        <v>0</v>
      </c>
      <c r="M16" s="172"/>
    </row>
    <row r="17" spans="2:15" s="17" customFormat="1" ht="15.75" x14ac:dyDescent="0.2">
      <c r="B17" s="97"/>
      <c r="C17" s="242" t="str">
        <f>'K-Hilfe Personalkosten'!B15&amp;"; "&amp;'K-Hilfe Personalkosten'!C15&amp;"; "&amp;'K-Hilfe Personalkosten'!E15</f>
        <v xml:space="preserve">; ; </v>
      </c>
      <c r="D17" s="242"/>
      <c r="E17" s="242"/>
      <c r="F17" s="242"/>
      <c r="G17" s="242"/>
      <c r="H17" s="242"/>
      <c r="I17" s="168">
        <f t="shared" si="1"/>
        <v>0</v>
      </c>
      <c r="J17" s="171">
        <f>'K-Hilfe Personalkosten'!R15</f>
        <v>0</v>
      </c>
      <c r="K17" s="171">
        <f>'K-Hilfe Personalkosten'!S15</f>
        <v>0</v>
      </c>
      <c r="L17" s="171">
        <f>'K-Hilfe Personalkosten'!T15</f>
        <v>0</v>
      </c>
      <c r="M17" s="172"/>
    </row>
    <row r="18" spans="2:15" s="17" customFormat="1" ht="15.75" x14ac:dyDescent="0.2">
      <c r="B18" s="97"/>
      <c r="C18" s="242" t="str">
        <f>'K-Hilfe Personalkosten'!B16&amp;"; "&amp;'K-Hilfe Personalkosten'!C16&amp;"; "&amp;'K-Hilfe Personalkosten'!E16</f>
        <v xml:space="preserve">; ; </v>
      </c>
      <c r="D18" s="242"/>
      <c r="E18" s="242"/>
      <c r="F18" s="242"/>
      <c r="G18" s="242"/>
      <c r="H18" s="242"/>
      <c r="I18" s="168">
        <f t="shared" si="1"/>
        <v>0</v>
      </c>
      <c r="J18" s="171">
        <f>'K-Hilfe Personalkosten'!R16</f>
        <v>0</v>
      </c>
      <c r="K18" s="171">
        <f>'K-Hilfe Personalkosten'!S16</f>
        <v>0</v>
      </c>
      <c r="L18" s="171">
        <f>'K-Hilfe Personalkosten'!T16</f>
        <v>0</v>
      </c>
      <c r="M18" s="172"/>
    </row>
    <row r="19" spans="2:15" s="17" customFormat="1" ht="15.75" x14ac:dyDescent="0.2">
      <c r="B19" s="97"/>
      <c r="C19" s="242" t="str">
        <f>'K-Hilfe Personalkosten'!B17&amp;"; "&amp;'K-Hilfe Personalkosten'!C17&amp;"; "&amp;'K-Hilfe Personalkosten'!E17</f>
        <v xml:space="preserve">; ; </v>
      </c>
      <c r="D19" s="242"/>
      <c r="E19" s="242"/>
      <c r="F19" s="242"/>
      <c r="G19" s="242"/>
      <c r="H19" s="242"/>
      <c r="I19" s="168">
        <f t="shared" si="1"/>
        <v>0</v>
      </c>
      <c r="J19" s="171">
        <f>'K-Hilfe Personalkosten'!R17</f>
        <v>0</v>
      </c>
      <c r="K19" s="171">
        <f>'K-Hilfe Personalkosten'!S17</f>
        <v>0</v>
      </c>
      <c r="L19" s="171">
        <f>'K-Hilfe Personalkosten'!T17</f>
        <v>0</v>
      </c>
      <c r="M19" s="172"/>
    </row>
    <row r="20" spans="2:15" s="17" customFormat="1" ht="15.75" x14ac:dyDescent="0.2">
      <c r="B20" s="97"/>
      <c r="C20" s="242" t="str">
        <f>'K-Hilfe Personalkosten'!B18&amp;"; "&amp;'K-Hilfe Personalkosten'!C18&amp;"; "&amp;'K-Hilfe Personalkosten'!E18</f>
        <v xml:space="preserve">; ; </v>
      </c>
      <c r="D20" s="242"/>
      <c r="E20" s="242"/>
      <c r="F20" s="242"/>
      <c r="G20" s="242"/>
      <c r="H20" s="242"/>
      <c r="I20" s="168">
        <f t="shared" si="1"/>
        <v>0</v>
      </c>
      <c r="J20" s="171">
        <f>'K-Hilfe Personalkosten'!R18</f>
        <v>0</v>
      </c>
      <c r="K20" s="171">
        <f>'K-Hilfe Personalkosten'!S18</f>
        <v>0</v>
      </c>
      <c r="L20" s="171">
        <f>'K-Hilfe Personalkosten'!T18</f>
        <v>0</v>
      </c>
      <c r="M20" s="172"/>
    </row>
    <row r="21" spans="2:15" s="17" customFormat="1" ht="15.75" x14ac:dyDescent="0.2">
      <c r="B21" s="97"/>
      <c r="C21" s="242" t="str">
        <f>'K-Hilfe Personalkosten'!B19&amp;"; "&amp;'K-Hilfe Personalkosten'!C19&amp;"; "&amp;'K-Hilfe Personalkosten'!E19</f>
        <v xml:space="preserve">; ; </v>
      </c>
      <c r="D21" s="242"/>
      <c r="E21" s="242"/>
      <c r="F21" s="242"/>
      <c r="G21" s="242"/>
      <c r="H21" s="242"/>
      <c r="I21" s="168">
        <f t="shared" si="1"/>
        <v>0</v>
      </c>
      <c r="J21" s="171">
        <f>'K-Hilfe Personalkosten'!R19</f>
        <v>0</v>
      </c>
      <c r="K21" s="171">
        <f>'K-Hilfe Personalkosten'!S19</f>
        <v>0</v>
      </c>
      <c r="L21" s="171">
        <f>'K-Hilfe Personalkosten'!T19</f>
        <v>0</v>
      </c>
      <c r="M21" s="172"/>
    </row>
    <row r="22" spans="2:15" s="17" customFormat="1" ht="15.75" x14ac:dyDescent="0.2">
      <c r="B22" s="97"/>
      <c r="C22" s="242" t="str">
        <f>'K-Hilfe Personalkosten'!B20&amp;"; "&amp;'K-Hilfe Personalkosten'!C20&amp;"; "&amp;'K-Hilfe Personalkosten'!E20</f>
        <v xml:space="preserve">; ; </v>
      </c>
      <c r="D22" s="242"/>
      <c r="E22" s="242"/>
      <c r="F22" s="242"/>
      <c r="G22" s="242"/>
      <c r="H22" s="242"/>
      <c r="I22" s="168">
        <f t="shared" si="1"/>
        <v>0</v>
      </c>
      <c r="J22" s="171">
        <f>'K-Hilfe Personalkosten'!R20</f>
        <v>0</v>
      </c>
      <c r="K22" s="171">
        <f>'K-Hilfe Personalkosten'!S20</f>
        <v>0</v>
      </c>
      <c r="L22" s="171">
        <f>'K-Hilfe Personalkosten'!T20</f>
        <v>0</v>
      </c>
      <c r="M22" s="172"/>
    </row>
    <row r="23" spans="2:15" s="17" customFormat="1" ht="9.75" customHeight="1" x14ac:dyDescent="0.25">
      <c r="B23" s="95"/>
      <c r="C23" s="252"/>
      <c r="D23" s="252"/>
      <c r="E23" s="252"/>
      <c r="F23" s="252"/>
      <c r="G23" s="252"/>
      <c r="H23" s="252"/>
      <c r="I23" s="192"/>
      <c r="J23" s="166"/>
      <c r="K23" s="167"/>
      <c r="L23" s="167"/>
      <c r="M23" s="96"/>
    </row>
    <row r="24" spans="2:15" s="17" customFormat="1" ht="25.5" customHeight="1" x14ac:dyDescent="0.2">
      <c r="B24" s="98">
        <v>2</v>
      </c>
      <c r="C24" s="236" t="s">
        <v>93</v>
      </c>
      <c r="D24" s="236"/>
      <c r="E24" s="236"/>
      <c r="F24" s="236"/>
      <c r="G24" s="236"/>
      <c r="H24" s="236"/>
      <c r="I24" s="173">
        <f>SUM(J24:M24)</f>
        <v>0</v>
      </c>
      <c r="J24" s="163">
        <f>ROUND(SUM(J25:J26),2)</f>
        <v>0</v>
      </c>
      <c r="K24" s="163">
        <f t="shared" ref="K24:L24" si="2">ROUND(SUM(K25:K26),2)</f>
        <v>0</v>
      </c>
      <c r="L24" s="163">
        <f t="shared" si="2"/>
        <v>0</v>
      </c>
      <c r="M24" s="174"/>
    </row>
    <row r="25" spans="2:15" s="17" customFormat="1" ht="32.1" customHeight="1" x14ac:dyDescent="0.2">
      <c r="B25" s="99" t="s">
        <v>2</v>
      </c>
      <c r="C25" s="235" t="s">
        <v>73</v>
      </c>
      <c r="D25" s="235"/>
      <c r="E25" s="235"/>
      <c r="F25" s="235"/>
      <c r="G25" s="235"/>
      <c r="H25" s="235"/>
      <c r="I25" s="163">
        <f>SUM(J25:M25)</f>
        <v>0</v>
      </c>
      <c r="J25" s="171">
        <f>'K-Hilfe Honorare'!G25</f>
        <v>0</v>
      </c>
      <c r="K25" s="171">
        <f>'K-Hilfe Honorare'!I25</f>
        <v>0</v>
      </c>
      <c r="L25" s="171">
        <f>'K-Hilfe Honorare'!K25</f>
        <v>0</v>
      </c>
      <c r="M25" s="172"/>
    </row>
    <row r="26" spans="2:15" s="17" customFormat="1" ht="58.5" customHeight="1" x14ac:dyDescent="0.2">
      <c r="B26" s="99" t="s">
        <v>3</v>
      </c>
      <c r="C26" s="235" t="s">
        <v>63</v>
      </c>
      <c r="D26" s="235"/>
      <c r="E26" s="235"/>
      <c r="F26" s="235"/>
      <c r="G26" s="235"/>
      <c r="H26" s="235"/>
      <c r="I26" s="163">
        <f t="shared" ref="I26:I30" si="3">SUM(J26:M26)</f>
        <v>0</v>
      </c>
      <c r="J26" s="171">
        <f>'K-Hilfe Ext. Auftragsvergabe'!C24</f>
        <v>0</v>
      </c>
      <c r="K26" s="171">
        <f>'K-Hilfe Ext. Auftragsvergabe'!D24</f>
        <v>0</v>
      </c>
      <c r="L26" s="171">
        <f>'K-Hilfe Ext. Auftragsvergabe'!E24</f>
        <v>0</v>
      </c>
      <c r="M26" s="172"/>
    </row>
    <row r="27" spans="2:15" s="17" customFormat="1" ht="21" customHeight="1" x14ac:dyDescent="0.2">
      <c r="B27" s="100" t="s">
        <v>33</v>
      </c>
      <c r="C27" s="236" t="s">
        <v>90</v>
      </c>
      <c r="D27" s="236"/>
      <c r="E27" s="236"/>
      <c r="F27" s="236"/>
      <c r="G27" s="236"/>
      <c r="H27" s="236"/>
      <c r="I27" s="163">
        <f t="shared" si="3"/>
        <v>0</v>
      </c>
      <c r="J27" s="163">
        <f>ROUND(SUM(J28:J29),2)</f>
        <v>0</v>
      </c>
      <c r="K27" s="163">
        <f>ROUND(SUM(K28:K29),2)</f>
        <v>0</v>
      </c>
      <c r="L27" s="163">
        <f>ROUND(SUM(L28:L29),2)</f>
        <v>0</v>
      </c>
      <c r="M27" s="174"/>
    </row>
    <row r="28" spans="2:15" s="17" customFormat="1" ht="42.75" customHeight="1" x14ac:dyDescent="0.2">
      <c r="B28" s="99" t="s">
        <v>30</v>
      </c>
      <c r="C28" s="235" t="s">
        <v>71</v>
      </c>
      <c r="D28" s="235"/>
      <c r="E28" s="235"/>
      <c r="F28" s="235"/>
      <c r="G28" s="235"/>
      <c r="H28" s="235"/>
      <c r="I28" s="163">
        <f t="shared" si="3"/>
        <v>0</v>
      </c>
      <c r="J28" s="171">
        <f>'K-Hilfe Projektbez.Anschaffung.'!C24</f>
        <v>0</v>
      </c>
      <c r="K28" s="171">
        <f>'K-Hilfe Projektbez.Anschaffung.'!D24</f>
        <v>0</v>
      </c>
      <c r="L28" s="171">
        <f>'K-Hilfe Projektbez.Anschaffung.'!E24</f>
        <v>0</v>
      </c>
      <c r="M28" s="172"/>
    </row>
    <row r="29" spans="2:15" s="17" customFormat="1" ht="58.5" customHeight="1" x14ac:dyDescent="0.2">
      <c r="B29" s="99" t="s">
        <v>34</v>
      </c>
      <c r="C29" s="251" t="s">
        <v>64</v>
      </c>
      <c r="D29" s="251"/>
      <c r="E29" s="251"/>
      <c r="F29" s="251"/>
      <c r="G29" s="251"/>
      <c r="H29" s="251"/>
      <c r="I29" s="163">
        <f t="shared" si="3"/>
        <v>0</v>
      </c>
      <c r="J29" s="171">
        <f>'K-Hilfe Sonstige Sachausgaben'!C24</f>
        <v>0</v>
      </c>
      <c r="K29" s="171">
        <f>'K-Hilfe Sonstige Sachausgaben'!D24</f>
        <v>0</v>
      </c>
      <c r="L29" s="171">
        <f>'K-Hilfe Sonstige Sachausgaben'!E24</f>
        <v>0</v>
      </c>
      <c r="M29" s="172"/>
      <c r="O29" s="23"/>
    </row>
    <row r="30" spans="2:15" s="17" customFormat="1" ht="21" customHeight="1" x14ac:dyDescent="0.2">
      <c r="B30" s="100" t="s">
        <v>35</v>
      </c>
      <c r="C30" s="236" t="s">
        <v>96</v>
      </c>
      <c r="D30" s="236"/>
      <c r="E30" s="236"/>
      <c r="F30" s="236"/>
      <c r="G30" s="236"/>
      <c r="H30" s="236"/>
      <c r="I30" s="163">
        <f t="shared" si="3"/>
        <v>0</v>
      </c>
      <c r="J30" s="163">
        <f>'K-Hilfe Mietausgaben'!H22</f>
        <v>0</v>
      </c>
      <c r="K30" s="163">
        <f>'K-Hilfe Mietausgaben'!I22</f>
        <v>0</v>
      </c>
      <c r="L30" s="163">
        <f>'K-Hilfe Mietausgaben'!J22</f>
        <v>0</v>
      </c>
      <c r="M30" s="174"/>
    </row>
    <row r="31" spans="2:15" s="17" customFormat="1" ht="47.25" customHeight="1" x14ac:dyDescent="0.2">
      <c r="B31" s="100" t="s">
        <v>36</v>
      </c>
      <c r="C31" s="237" t="s">
        <v>97</v>
      </c>
      <c r="D31" s="237"/>
      <c r="E31" s="237"/>
      <c r="F31" s="237"/>
      <c r="G31" s="237"/>
      <c r="H31" s="237"/>
      <c r="I31" s="163">
        <f>SUM(J31:M31)</f>
        <v>0</v>
      </c>
      <c r="J31" s="163">
        <f>ROUND((J11+J24+J27+J30)*0.14,2)</f>
        <v>0</v>
      </c>
      <c r="K31" s="163">
        <f t="shared" ref="K31:L31" si="4">ROUND((K11+K24+K27+K30)*0.14,2)</f>
        <v>0</v>
      </c>
      <c r="L31" s="163">
        <f t="shared" si="4"/>
        <v>0</v>
      </c>
      <c r="M31" s="92"/>
    </row>
    <row r="32" spans="2:15" s="17" customFormat="1" ht="9.1999999999999993" customHeight="1" x14ac:dyDescent="0.25">
      <c r="B32" s="95"/>
      <c r="C32" s="247"/>
      <c r="D32" s="247"/>
      <c r="E32" s="247"/>
      <c r="F32" s="247"/>
      <c r="G32" s="247"/>
      <c r="H32" s="247"/>
      <c r="I32" s="192"/>
      <c r="J32" s="7"/>
      <c r="K32" s="7"/>
      <c r="L32" s="7"/>
      <c r="M32" s="101"/>
    </row>
    <row r="33" spans="2:13" s="17" customFormat="1" ht="39.75" customHeight="1" x14ac:dyDescent="0.2">
      <c r="B33" s="98">
        <v>6</v>
      </c>
      <c r="C33" s="250" t="s">
        <v>115</v>
      </c>
      <c r="D33" s="250"/>
      <c r="E33" s="250"/>
      <c r="F33" s="250"/>
      <c r="G33" s="250"/>
      <c r="H33" s="250"/>
      <c r="I33" s="173">
        <f>SUM(J33:M33)</f>
        <v>0</v>
      </c>
      <c r="J33" s="163">
        <f>J11+J24+J27+J30+J31</f>
        <v>0</v>
      </c>
      <c r="K33" s="163">
        <f t="shared" ref="K33:L33" si="5">K11+K24+K27+K30+K31</f>
        <v>0</v>
      </c>
      <c r="L33" s="163">
        <f t="shared" si="5"/>
        <v>0</v>
      </c>
      <c r="M33" s="175"/>
    </row>
    <row r="34" spans="2:13" s="24" customFormat="1" ht="7.5" customHeight="1" x14ac:dyDescent="0.2">
      <c r="B34" s="95"/>
      <c r="C34" s="246"/>
      <c r="D34" s="246"/>
      <c r="E34" s="246"/>
      <c r="F34" s="246"/>
      <c r="G34" s="246"/>
      <c r="H34" s="246"/>
      <c r="I34" s="193"/>
      <c r="J34" s="176"/>
      <c r="K34" s="177"/>
      <c r="L34" s="177"/>
      <c r="M34" s="178"/>
    </row>
    <row r="35" spans="2:13" s="17" customFormat="1" ht="45.75" customHeight="1" x14ac:dyDescent="0.2">
      <c r="B35" s="97">
        <v>7</v>
      </c>
      <c r="C35" s="249" t="s">
        <v>37</v>
      </c>
      <c r="D35" s="249"/>
      <c r="E35" s="249"/>
      <c r="F35" s="249"/>
      <c r="G35" s="249"/>
      <c r="H35" s="249"/>
      <c r="I35" s="173">
        <f>SUM(J35:M35)</f>
        <v>0</v>
      </c>
      <c r="J35" s="188">
        <v>0</v>
      </c>
      <c r="K35" s="188">
        <v>0</v>
      </c>
      <c r="L35" s="188">
        <v>0</v>
      </c>
      <c r="M35" s="179"/>
    </row>
    <row r="36" spans="2:13" s="17" customFormat="1" ht="9.1999999999999993" customHeight="1" x14ac:dyDescent="0.2">
      <c r="B36" s="95"/>
      <c r="C36" s="245"/>
      <c r="D36" s="245"/>
      <c r="E36" s="245"/>
      <c r="F36" s="245"/>
      <c r="G36" s="245"/>
      <c r="H36" s="245"/>
      <c r="I36" s="193"/>
      <c r="J36" s="176"/>
      <c r="K36" s="180"/>
      <c r="L36" s="180"/>
      <c r="M36" s="181"/>
    </row>
    <row r="37" spans="2:13" s="17" customFormat="1" ht="31.5" customHeight="1" x14ac:dyDescent="0.2">
      <c r="B37" s="97">
        <v>8</v>
      </c>
      <c r="C37" s="249" t="s">
        <v>38</v>
      </c>
      <c r="D37" s="249"/>
      <c r="E37" s="249"/>
      <c r="F37" s="249"/>
      <c r="G37" s="249"/>
      <c r="H37" s="249"/>
      <c r="I37" s="173">
        <f>SUM(J37:M37)</f>
        <v>0</v>
      </c>
      <c r="J37" s="188">
        <v>0</v>
      </c>
      <c r="K37" s="188">
        <v>0</v>
      </c>
      <c r="L37" s="188">
        <v>0</v>
      </c>
      <c r="M37" s="179"/>
    </row>
    <row r="38" spans="2:13" s="17" customFormat="1" ht="9.1999999999999993" customHeight="1" x14ac:dyDescent="0.25">
      <c r="B38" s="95"/>
      <c r="C38" s="244"/>
      <c r="D38" s="244"/>
      <c r="E38" s="244"/>
      <c r="F38" s="244"/>
      <c r="G38" s="244"/>
      <c r="H38" s="244"/>
      <c r="I38" s="191"/>
      <c r="J38" s="2"/>
      <c r="K38" s="6"/>
      <c r="L38" s="6"/>
      <c r="M38" s="96"/>
    </row>
    <row r="39" spans="2:13" ht="18.75" x14ac:dyDescent="0.35">
      <c r="B39" s="194">
        <v>9</v>
      </c>
      <c r="C39" s="248" t="s">
        <v>116</v>
      </c>
      <c r="D39" s="248"/>
      <c r="E39" s="248"/>
      <c r="F39" s="248"/>
      <c r="G39" s="248"/>
      <c r="H39" s="248"/>
      <c r="I39" s="202"/>
      <c r="J39" s="256" t="s">
        <v>117</v>
      </c>
      <c r="K39" s="256"/>
      <c r="L39" s="256"/>
      <c r="M39" s="257"/>
    </row>
    <row r="40" spans="2:13" ht="17.25" x14ac:dyDescent="0.35">
      <c r="B40" s="195" t="s">
        <v>118</v>
      </c>
      <c r="C40" s="254" t="s">
        <v>119</v>
      </c>
      <c r="D40" s="254"/>
      <c r="E40" s="254"/>
      <c r="F40" s="254"/>
      <c r="G40" s="254"/>
      <c r="H40" s="254"/>
      <c r="I40" s="259" t="s">
        <v>120</v>
      </c>
      <c r="J40" s="259"/>
      <c r="K40" s="259"/>
      <c r="L40" s="259"/>
      <c r="M40" s="260"/>
    </row>
    <row r="41" spans="2:13" ht="17.25" x14ac:dyDescent="0.35">
      <c r="B41" s="196" t="s">
        <v>121</v>
      </c>
      <c r="C41" s="258" t="s">
        <v>122</v>
      </c>
      <c r="D41" s="258"/>
      <c r="E41" s="258"/>
      <c r="F41" s="258"/>
      <c r="G41" s="258"/>
      <c r="H41" s="258"/>
      <c r="I41" s="205"/>
      <c r="J41" s="203">
        <v>0</v>
      </c>
      <c r="K41" s="203">
        <v>0</v>
      </c>
      <c r="L41" s="203">
        <v>0</v>
      </c>
      <c r="M41" s="206"/>
    </row>
    <row r="42" spans="2:13" ht="17.25" x14ac:dyDescent="0.35">
      <c r="B42" s="196" t="s">
        <v>123</v>
      </c>
      <c r="C42" s="258" t="s">
        <v>124</v>
      </c>
      <c r="D42" s="258"/>
      <c r="E42" s="258"/>
      <c r="F42" s="258"/>
      <c r="G42" s="258"/>
      <c r="H42" s="258"/>
      <c r="I42" s="207"/>
      <c r="J42" s="203">
        <v>0</v>
      </c>
      <c r="K42" s="203">
        <v>0</v>
      </c>
      <c r="L42" s="203">
        <v>0</v>
      </c>
      <c r="M42" s="206"/>
    </row>
    <row r="43" spans="2:13" ht="17.25" x14ac:dyDescent="0.35">
      <c r="B43" s="196" t="s">
        <v>125</v>
      </c>
      <c r="C43" s="258" t="s">
        <v>126</v>
      </c>
      <c r="D43" s="258"/>
      <c r="E43" s="258"/>
      <c r="F43" s="258"/>
      <c r="G43" s="258"/>
      <c r="H43" s="258"/>
      <c r="I43" s="207"/>
      <c r="J43" s="203">
        <v>0</v>
      </c>
      <c r="K43" s="203">
        <v>0</v>
      </c>
      <c r="L43" s="203">
        <v>0</v>
      </c>
      <c r="M43" s="206"/>
    </row>
    <row r="44" spans="2:13" ht="17.25" x14ac:dyDescent="0.3">
      <c r="B44" s="197" t="s">
        <v>127</v>
      </c>
      <c r="C44" s="253" t="s">
        <v>128</v>
      </c>
      <c r="D44" s="253"/>
      <c r="E44" s="253"/>
      <c r="F44" s="253"/>
      <c r="G44" s="253"/>
      <c r="H44" s="253"/>
      <c r="I44" s="207"/>
      <c r="J44" s="203">
        <v>0</v>
      </c>
      <c r="K44" s="203">
        <v>0</v>
      </c>
      <c r="L44" s="203">
        <v>0</v>
      </c>
      <c r="M44" s="206"/>
    </row>
    <row r="45" spans="2:13" ht="17.25" x14ac:dyDescent="0.35">
      <c r="B45" s="196" t="s">
        <v>129</v>
      </c>
      <c r="C45" s="253" t="s">
        <v>130</v>
      </c>
      <c r="D45" s="253"/>
      <c r="E45" s="253"/>
      <c r="F45" s="253"/>
      <c r="G45" s="253"/>
      <c r="H45" s="253"/>
      <c r="I45" s="208"/>
      <c r="J45" s="203">
        <v>0</v>
      </c>
      <c r="K45" s="203">
        <v>0</v>
      </c>
      <c r="L45" s="203">
        <v>0</v>
      </c>
      <c r="M45" s="206"/>
    </row>
    <row r="46" spans="2:13" ht="17.25" x14ac:dyDescent="0.35">
      <c r="B46" s="195" t="s">
        <v>131</v>
      </c>
      <c r="C46" s="254" t="s">
        <v>132</v>
      </c>
      <c r="D46" s="254"/>
      <c r="E46" s="254"/>
      <c r="F46" s="254"/>
      <c r="G46" s="254"/>
      <c r="H46" s="254"/>
      <c r="I46" s="259" t="s">
        <v>133</v>
      </c>
      <c r="J46" s="263"/>
      <c r="K46" s="263"/>
      <c r="L46" s="263"/>
      <c r="M46" s="264"/>
    </row>
    <row r="47" spans="2:13" ht="17.25" x14ac:dyDescent="0.35">
      <c r="B47" s="196" t="s">
        <v>121</v>
      </c>
      <c r="C47" s="198" t="s">
        <v>134</v>
      </c>
      <c r="D47" s="201"/>
      <c r="E47" s="201"/>
      <c r="F47" s="201"/>
      <c r="G47" s="201"/>
      <c r="H47" s="201"/>
      <c r="I47" s="209"/>
      <c r="J47" s="203">
        <v>0</v>
      </c>
      <c r="K47" s="203">
        <v>0</v>
      </c>
      <c r="L47" s="203">
        <v>0</v>
      </c>
      <c r="M47" s="206"/>
    </row>
    <row r="48" spans="2:13" ht="17.25" x14ac:dyDescent="0.35">
      <c r="B48" s="196" t="s">
        <v>123</v>
      </c>
      <c r="C48" s="255" t="s">
        <v>135</v>
      </c>
      <c r="D48" s="255"/>
      <c r="E48" s="255"/>
      <c r="F48" s="255"/>
      <c r="G48" s="255"/>
      <c r="H48" s="255"/>
      <c r="I48" s="41"/>
      <c r="J48" s="203">
        <v>0</v>
      </c>
      <c r="K48" s="203">
        <v>0</v>
      </c>
      <c r="L48" s="203">
        <v>0</v>
      </c>
      <c r="M48" s="206"/>
    </row>
    <row r="49" spans="2:13" ht="17.25" x14ac:dyDescent="0.35">
      <c r="B49" s="196" t="s">
        <v>125</v>
      </c>
      <c r="C49" s="255" t="s">
        <v>136</v>
      </c>
      <c r="D49" s="255"/>
      <c r="E49" s="255"/>
      <c r="F49" s="255"/>
      <c r="G49" s="255"/>
      <c r="H49" s="255"/>
      <c r="I49" s="41"/>
      <c r="J49" s="203">
        <v>0</v>
      </c>
      <c r="K49" s="203">
        <v>0</v>
      </c>
      <c r="L49" s="203">
        <v>0</v>
      </c>
      <c r="M49" s="206"/>
    </row>
    <row r="50" spans="2:13" ht="17.25" x14ac:dyDescent="0.35">
      <c r="B50" s="196" t="s">
        <v>127</v>
      </c>
      <c r="C50" s="265" t="s">
        <v>137</v>
      </c>
      <c r="D50" s="265"/>
      <c r="E50" s="265"/>
      <c r="F50" s="265"/>
      <c r="G50" s="265"/>
      <c r="H50" s="265"/>
      <c r="I50" s="41"/>
      <c r="J50" s="203">
        <v>0</v>
      </c>
      <c r="K50" s="203">
        <v>0</v>
      </c>
      <c r="L50" s="203">
        <v>0</v>
      </c>
      <c r="M50" s="206"/>
    </row>
    <row r="51" spans="2:13" ht="17.25" x14ac:dyDescent="0.35">
      <c r="B51" s="196" t="s">
        <v>129</v>
      </c>
      <c r="C51" s="266" t="s">
        <v>138</v>
      </c>
      <c r="D51" s="266"/>
      <c r="E51" s="266"/>
      <c r="F51" s="266"/>
      <c r="G51" s="266"/>
      <c r="H51" s="266"/>
      <c r="I51" s="210"/>
      <c r="J51" s="203">
        <v>0</v>
      </c>
      <c r="K51" s="203">
        <v>0</v>
      </c>
      <c r="L51" s="203">
        <v>0</v>
      </c>
      <c r="M51" s="206"/>
    </row>
    <row r="52" spans="2:13" ht="17.25" x14ac:dyDescent="0.35">
      <c r="B52" s="196"/>
      <c r="C52" s="267"/>
      <c r="D52" s="268"/>
      <c r="E52" s="268"/>
      <c r="F52" s="268"/>
      <c r="G52" s="268"/>
      <c r="H52" s="269"/>
      <c r="I52" s="259" t="s">
        <v>139</v>
      </c>
      <c r="J52" s="263"/>
      <c r="K52" s="263"/>
      <c r="L52" s="263"/>
      <c r="M52" s="264"/>
    </row>
    <row r="53" spans="2:13" ht="17.25" x14ac:dyDescent="0.35">
      <c r="B53" s="195" t="s">
        <v>140</v>
      </c>
      <c r="C53" s="254" t="s">
        <v>141</v>
      </c>
      <c r="D53" s="254"/>
      <c r="E53" s="254"/>
      <c r="F53" s="254"/>
      <c r="G53" s="254"/>
      <c r="H53" s="254"/>
      <c r="I53" s="209"/>
      <c r="J53" s="203">
        <v>0</v>
      </c>
      <c r="K53" s="203">
        <v>0</v>
      </c>
      <c r="L53" s="203">
        <v>0</v>
      </c>
      <c r="M53" s="206"/>
    </row>
    <row r="54" spans="2:13" ht="17.25" x14ac:dyDescent="0.35">
      <c r="B54" s="199" t="s">
        <v>142</v>
      </c>
      <c r="C54" s="261" t="s">
        <v>143</v>
      </c>
      <c r="D54" s="261"/>
      <c r="E54" s="261"/>
      <c r="F54" s="261"/>
      <c r="G54" s="261"/>
      <c r="H54" s="261"/>
      <c r="I54" s="41"/>
      <c r="J54" s="203">
        <v>0</v>
      </c>
      <c r="K54" s="203">
        <v>0</v>
      </c>
      <c r="L54" s="203">
        <v>0</v>
      </c>
      <c r="M54" s="206"/>
    </row>
    <row r="55" spans="2:13" ht="17.25" x14ac:dyDescent="0.35">
      <c r="B55" s="195" t="s">
        <v>144</v>
      </c>
      <c r="C55" s="254" t="s">
        <v>145</v>
      </c>
      <c r="D55" s="254"/>
      <c r="E55" s="254"/>
      <c r="F55" s="254"/>
      <c r="G55" s="254"/>
      <c r="H55" s="254"/>
      <c r="I55" s="41"/>
      <c r="J55" s="203">
        <v>0</v>
      </c>
      <c r="K55" s="203">
        <v>0</v>
      </c>
      <c r="L55" s="203">
        <v>0</v>
      </c>
      <c r="M55" s="206"/>
    </row>
    <row r="56" spans="2:13" ht="18" thickBot="1" x14ac:dyDescent="0.4">
      <c r="B56" s="200" t="s">
        <v>146</v>
      </c>
      <c r="C56" s="262" t="s">
        <v>147</v>
      </c>
      <c r="D56" s="262"/>
      <c r="E56" s="262"/>
      <c r="F56" s="262"/>
      <c r="G56" s="262"/>
      <c r="H56" s="262"/>
      <c r="I56" s="211"/>
      <c r="J56" s="204">
        <v>0</v>
      </c>
      <c r="K56" s="204">
        <v>0</v>
      </c>
      <c r="L56" s="204">
        <v>0</v>
      </c>
      <c r="M56" s="212"/>
    </row>
  </sheetData>
  <sheetProtection algorithmName="SHA-512" hashValue="p2UDCt9Pb6Ey3TFmjhv/t9KSi4+XftSpFIKrLVznpkDHkcXAbGUY5Jip2jmjOKcU8nVaJqxlKk0/shYAoR7yfw==" saltValue="3xxBElmZfzrUGQbFCCokVQ==" spinCount="100000" sheet="1" insertRows="0"/>
  <mergeCells count="58">
    <mergeCell ref="C54:H54"/>
    <mergeCell ref="C55:H55"/>
    <mergeCell ref="C56:H56"/>
    <mergeCell ref="I52:M52"/>
    <mergeCell ref="I46:M46"/>
    <mergeCell ref="C49:H49"/>
    <mergeCell ref="C50:H50"/>
    <mergeCell ref="C51:H51"/>
    <mergeCell ref="C52:H52"/>
    <mergeCell ref="C53:H53"/>
    <mergeCell ref="C44:H44"/>
    <mergeCell ref="C45:H45"/>
    <mergeCell ref="C46:H46"/>
    <mergeCell ref="C48:H48"/>
    <mergeCell ref="J39:M39"/>
    <mergeCell ref="C40:H40"/>
    <mergeCell ref="C41:H41"/>
    <mergeCell ref="C42:H42"/>
    <mergeCell ref="C43:H43"/>
    <mergeCell ref="I40:M40"/>
    <mergeCell ref="C16:H16"/>
    <mergeCell ref="C15:H15"/>
    <mergeCell ref="C14:H14"/>
    <mergeCell ref="C13:H13"/>
    <mergeCell ref="C23:H23"/>
    <mergeCell ref="C21:H21"/>
    <mergeCell ref="C22:H22"/>
    <mergeCell ref="C19:H19"/>
    <mergeCell ref="C18:H18"/>
    <mergeCell ref="C20:H20"/>
    <mergeCell ref="C27:H27"/>
    <mergeCell ref="C26:H26"/>
    <mergeCell ref="C25:H25"/>
    <mergeCell ref="C37:H37"/>
    <mergeCell ref="C35:H35"/>
    <mergeCell ref="C33:H33"/>
    <mergeCell ref="C29:H29"/>
    <mergeCell ref="C38:H38"/>
    <mergeCell ref="C36:H36"/>
    <mergeCell ref="C34:H34"/>
    <mergeCell ref="C32:H32"/>
    <mergeCell ref="C39:H39"/>
    <mergeCell ref="I1:L1"/>
    <mergeCell ref="C28:H28"/>
    <mergeCell ref="C24:H24"/>
    <mergeCell ref="C31:H31"/>
    <mergeCell ref="C30:H30"/>
    <mergeCell ref="I2:L2"/>
    <mergeCell ref="D4:H4"/>
    <mergeCell ref="D5:H5"/>
    <mergeCell ref="C10:H10"/>
    <mergeCell ref="C12:H12"/>
    <mergeCell ref="B4:C4"/>
    <mergeCell ref="B5:C5"/>
    <mergeCell ref="B6:C6"/>
    <mergeCell ref="B7:C7"/>
    <mergeCell ref="C17:H17"/>
    <mergeCell ref="C11:H11"/>
  </mergeCells>
  <phoneticPr fontId="0" type="noConversion"/>
  <printOptions horizontalCentered="1"/>
  <pageMargins left="0.59055118110236227" right="0.59055118110236227" top="1.1811023622047245" bottom="0.78740157480314965" header="0.70866141732283472" footer="0.51181102362204722"/>
  <pageSetup paperSize="9" scale="53" fitToHeight="2" orientation="portrait" r:id="rId1"/>
  <headerFooter>
    <oddHeader>&amp;L&amp;12Programm FEIN
Anlage a zum Antrag&amp;R&amp;12&amp;G</oddHeader>
  </headerFooter>
  <rowBreaks count="1" manualBreakCount="1">
    <brk id="38" min="1" max="12"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pageSetUpPr fitToPage="1"/>
  </sheetPr>
  <dimension ref="A1:U20"/>
  <sheetViews>
    <sheetView topLeftCell="K1" zoomScale="85" zoomScaleNormal="85" workbookViewId="0">
      <selection activeCell="S10" sqref="S10"/>
    </sheetView>
  </sheetViews>
  <sheetFormatPr baseColWidth="10" defaultRowHeight="12.75" x14ac:dyDescent="0.2"/>
  <cols>
    <col min="1" max="1" width="8" customWidth="1"/>
    <col min="2" max="2" width="18.42578125" customWidth="1"/>
    <col min="3" max="3" width="15" customWidth="1"/>
    <col min="4" max="4" width="12.85546875" customWidth="1"/>
    <col min="5" max="5" width="14.42578125" customWidth="1"/>
    <col min="6" max="6" width="13" bestFit="1" customWidth="1"/>
    <col min="7" max="7" width="13" customWidth="1"/>
    <col min="8" max="9" width="11.5703125" bestFit="1" customWidth="1"/>
    <col min="10" max="10" width="12.28515625" customWidth="1"/>
    <col min="11" max="11" width="11.5703125" bestFit="1" customWidth="1"/>
    <col min="12" max="12" width="14" bestFit="1" customWidth="1"/>
    <col min="13" max="13" width="12.5703125" bestFit="1" customWidth="1"/>
    <col min="14" max="14" width="14.85546875" customWidth="1"/>
    <col min="15" max="15" width="12" customWidth="1"/>
    <col min="17" max="17" width="15.42578125" customWidth="1"/>
    <col min="18" max="18" width="12.85546875" customWidth="1"/>
    <col min="19" max="20" width="11.85546875" customWidth="1"/>
    <col min="21" max="21" width="17.85546875" bestFit="1" customWidth="1"/>
  </cols>
  <sheetData>
    <row r="1" spans="1:21" ht="18.75" x14ac:dyDescent="0.3">
      <c r="A1" s="16" t="s">
        <v>23</v>
      </c>
      <c r="B1" s="17"/>
      <c r="C1" s="17"/>
      <c r="D1" s="17"/>
      <c r="E1" s="17"/>
      <c r="F1" s="17"/>
      <c r="H1" s="17"/>
      <c r="I1" s="17"/>
      <c r="J1" s="17"/>
      <c r="K1" s="17"/>
      <c r="L1" s="17"/>
      <c r="M1" s="17"/>
      <c r="N1" s="17"/>
      <c r="O1" s="17"/>
      <c r="P1" s="17"/>
      <c r="R1" s="17"/>
      <c r="S1" s="17"/>
      <c r="T1" s="17"/>
    </row>
    <row r="2" spans="1:21" x14ac:dyDescent="0.2">
      <c r="A2" s="48"/>
      <c r="B2" s="17"/>
      <c r="C2" s="17"/>
      <c r="D2" s="17"/>
      <c r="E2" s="17"/>
      <c r="F2" s="17"/>
      <c r="G2" s="17"/>
      <c r="H2" s="17"/>
      <c r="I2" s="17"/>
      <c r="J2" s="17"/>
      <c r="K2" s="17"/>
      <c r="L2" s="17"/>
      <c r="M2" s="17"/>
      <c r="N2" s="17"/>
      <c r="O2" s="17"/>
      <c r="P2" s="17"/>
      <c r="Q2" s="17"/>
      <c r="R2" s="17"/>
      <c r="S2" s="17"/>
      <c r="T2" s="17"/>
    </row>
    <row r="3" spans="1:21" x14ac:dyDescent="0.2">
      <c r="A3" s="139" t="s">
        <v>25</v>
      </c>
      <c r="B3" s="140"/>
      <c r="C3" s="140"/>
      <c r="D3" s="18"/>
      <c r="E3" s="18"/>
      <c r="F3" s="17"/>
      <c r="G3" s="17"/>
      <c r="H3" s="17"/>
      <c r="I3" s="17"/>
      <c r="J3" s="17"/>
      <c r="K3" s="17"/>
      <c r="L3" s="17"/>
      <c r="M3" s="17"/>
      <c r="N3" s="17"/>
      <c r="O3" s="17"/>
      <c r="P3" s="17"/>
      <c r="Q3" s="17"/>
      <c r="R3" s="17"/>
      <c r="S3" s="17"/>
      <c r="T3" s="17"/>
    </row>
    <row r="4" spans="1:21" x14ac:dyDescent="0.2">
      <c r="A4" s="131"/>
      <c r="B4" s="18"/>
      <c r="C4" s="18"/>
      <c r="D4" s="18"/>
      <c r="E4" s="18"/>
      <c r="F4" s="17"/>
      <c r="G4" s="17"/>
      <c r="H4" s="17"/>
      <c r="I4" s="17"/>
      <c r="J4" s="17"/>
      <c r="K4" s="17"/>
      <c r="L4" s="17"/>
      <c r="M4" s="17"/>
      <c r="N4" s="17"/>
      <c r="O4" s="17"/>
      <c r="P4" s="17"/>
      <c r="Q4" s="17"/>
      <c r="R4" s="17"/>
      <c r="S4" s="17"/>
      <c r="T4" s="17"/>
    </row>
    <row r="5" spans="1:21" x14ac:dyDescent="0.2">
      <c r="A5" s="64" t="s">
        <v>79</v>
      </c>
      <c r="B5" s="17"/>
      <c r="C5" s="17"/>
      <c r="D5" s="17"/>
      <c r="E5" s="17"/>
      <c r="F5" s="17"/>
      <c r="G5" s="17"/>
      <c r="H5" s="17"/>
      <c r="I5" s="17"/>
      <c r="J5" s="17"/>
      <c r="K5" s="17"/>
      <c r="L5" s="17"/>
      <c r="M5" s="17"/>
      <c r="N5" s="17"/>
      <c r="O5" s="17"/>
      <c r="P5" s="17"/>
      <c r="Q5" s="17"/>
      <c r="R5" s="272"/>
      <c r="S5" s="272"/>
      <c r="T5" s="272"/>
    </row>
    <row r="6" spans="1:21" ht="63.75" customHeight="1" x14ac:dyDescent="0.2">
      <c r="A6" s="275" t="s">
        <v>4</v>
      </c>
      <c r="B6" s="277" t="s">
        <v>68</v>
      </c>
      <c r="C6" s="275" t="s">
        <v>5</v>
      </c>
      <c r="D6" s="275" t="s">
        <v>6</v>
      </c>
      <c r="E6" s="275" t="s">
        <v>75</v>
      </c>
      <c r="F6" s="281" t="s">
        <v>100</v>
      </c>
      <c r="G6" s="277" t="s">
        <v>101</v>
      </c>
      <c r="H6" s="270" t="s">
        <v>7</v>
      </c>
      <c r="I6" s="270" t="s">
        <v>8</v>
      </c>
      <c r="J6" s="273" t="s">
        <v>102</v>
      </c>
      <c r="K6" s="273" t="s">
        <v>15</v>
      </c>
      <c r="L6" s="270" t="s">
        <v>9</v>
      </c>
      <c r="M6" s="270" t="s">
        <v>26</v>
      </c>
      <c r="N6" s="273" t="s">
        <v>16</v>
      </c>
      <c r="O6" s="273" t="s">
        <v>17</v>
      </c>
      <c r="P6" s="273" t="s">
        <v>27</v>
      </c>
      <c r="Q6" s="270" t="s">
        <v>10</v>
      </c>
      <c r="R6" s="279" t="s">
        <v>83</v>
      </c>
      <c r="S6" s="280"/>
      <c r="T6" s="280"/>
      <c r="U6" s="270" t="s">
        <v>112</v>
      </c>
    </row>
    <row r="7" spans="1:21" x14ac:dyDescent="0.2">
      <c r="A7" s="276"/>
      <c r="B7" s="278"/>
      <c r="C7" s="276"/>
      <c r="D7" s="276"/>
      <c r="E7" s="276"/>
      <c r="F7" s="282"/>
      <c r="G7" s="276"/>
      <c r="H7" s="271"/>
      <c r="I7" s="271"/>
      <c r="J7" s="271"/>
      <c r="K7" s="274"/>
      <c r="L7" s="271"/>
      <c r="M7" s="271"/>
      <c r="N7" s="274"/>
      <c r="O7" s="274"/>
      <c r="P7" s="274"/>
      <c r="Q7" s="271"/>
      <c r="R7" s="66">
        <f>'Gesamtkostenaufstellung (GKA)'!J8</f>
        <v>0</v>
      </c>
      <c r="S7" s="66">
        <f>'Gesamtkostenaufstellung (GKA)'!K8</f>
        <v>1</v>
      </c>
      <c r="T7" s="66">
        <f>'Gesamtkostenaufstellung (GKA)'!L8</f>
        <v>2</v>
      </c>
      <c r="U7" s="271"/>
    </row>
    <row r="8" spans="1:21" s="29" customFormat="1" ht="9" x14ac:dyDescent="0.15">
      <c r="A8" s="26">
        <v>1</v>
      </c>
      <c r="B8" s="26">
        <f t="shared" ref="B8:U8" si="0">A8+1</f>
        <v>2</v>
      </c>
      <c r="C8" s="26">
        <f t="shared" si="0"/>
        <v>3</v>
      </c>
      <c r="D8" s="26">
        <f t="shared" si="0"/>
        <v>4</v>
      </c>
      <c r="E8" s="26">
        <f t="shared" si="0"/>
        <v>5</v>
      </c>
      <c r="F8" s="27">
        <f t="shared" si="0"/>
        <v>6</v>
      </c>
      <c r="G8" s="27">
        <f t="shared" si="0"/>
        <v>7</v>
      </c>
      <c r="H8" s="28">
        <f t="shared" si="0"/>
        <v>8</v>
      </c>
      <c r="I8" s="28">
        <f t="shared" si="0"/>
        <v>9</v>
      </c>
      <c r="J8" s="28">
        <f t="shared" si="0"/>
        <v>10</v>
      </c>
      <c r="K8" s="28">
        <f t="shared" si="0"/>
        <v>11</v>
      </c>
      <c r="L8" s="28">
        <f t="shared" si="0"/>
        <v>12</v>
      </c>
      <c r="M8" s="28">
        <f t="shared" si="0"/>
        <v>13</v>
      </c>
      <c r="N8" s="28">
        <f t="shared" si="0"/>
        <v>14</v>
      </c>
      <c r="O8" s="28">
        <f t="shared" si="0"/>
        <v>15</v>
      </c>
      <c r="P8" s="28">
        <f t="shared" si="0"/>
        <v>16</v>
      </c>
      <c r="Q8" s="28">
        <f t="shared" si="0"/>
        <v>17</v>
      </c>
      <c r="R8" s="28">
        <f t="shared" si="0"/>
        <v>18</v>
      </c>
      <c r="S8" s="28">
        <f t="shared" si="0"/>
        <v>19</v>
      </c>
      <c r="T8" s="28">
        <f t="shared" si="0"/>
        <v>20</v>
      </c>
      <c r="U8" s="28">
        <f t="shared" si="0"/>
        <v>21</v>
      </c>
    </row>
    <row r="9" spans="1:21" s="29" customFormat="1" ht="45" x14ac:dyDescent="0.15">
      <c r="A9" s="30"/>
      <c r="B9" s="30" t="s">
        <v>65</v>
      </c>
      <c r="C9" s="30" t="s">
        <v>48</v>
      </c>
      <c r="D9" s="30" t="s">
        <v>48</v>
      </c>
      <c r="E9" s="30" t="s">
        <v>48</v>
      </c>
      <c r="F9" s="30" t="s">
        <v>48</v>
      </c>
      <c r="G9" s="30" t="s">
        <v>48</v>
      </c>
      <c r="H9" s="31" t="s">
        <v>11</v>
      </c>
      <c r="I9" s="31" t="s">
        <v>48</v>
      </c>
      <c r="J9" s="31" t="s">
        <v>48</v>
      </c>
      <c r="K9" s="31" t="s">
        <v>18</v>
      </c>
      <c r="L9" s="31" t="s">
        <v>19</v>
      </c>
      <c r="M9" s="31" t="s">
        <v>12</v>
      </c>
      <c r="N9" s="31" t="s">
        <v>103</v>
      </c>
      <c r="O9" s="31" t="s">
        <v>20</v>
      </c>
      <c r="P9" s="31" t="s">
        <v>21</v>
      </c>
      <c r="Q9" s="31" t="s">
        <v>22</v>
      </c>
      <c r="R9" s="31" t="s">
        <v>48</v>
      </c>
      <c r="S9" s="31" t="s">
        <v>48</v>
      </c>
      <c r="T9" s="31" t="s">
        <v>48</v>
      </c>
      <c r="U9" s="184" t="s">
        <v>113</v>
      </c>
    </row>
    <row r="10" spans="1:21" x14ac:dyDescent="0.2">
      <c r="A10" s="12" t="s">
        <v>14</v>
      </c>
      <c r="B10" s="13" t="s">
        <v>62</v>
      </c>
      <c r="C10" s="13" t="s">
        <v>13</v>
      </c>
      <c r="D10" s="129">
        <v>3</v>
      </c>
      <c r="E10" s="130" t="s">
        <v>99</v>
      </c>
      <c r="F10" s="14">
        <v>2400</v>
      </c>
      <c r="G10" s="121">
        <v>40</v>
      </c>
      <c r="H10" s="14">
        <f>F10/(G10*4.3)</f>
        <v>13.953488372093023</v>
      </c>
      <c r="I10" s="12">
        <v>30</v>
      </c>
      <c r="J10" s="122">
        <v>20</v>
      </c>
      <c r="K10" s="15">
        <f>J10/G10</f>
        <v>0.5</v>
      </c>
      <c r="L10" s="14">
        <f>J10*F10*12/G10</f>
        <v>14400</v>
      </c>
      <c r="M10" s="14">
        <f>L10/12</f>
        <v>1200</v>
      </c>
      <c r="N10" s="12">
        <v>15</v>
      </c>
      <c r="O10" s="19">
        <f>(G10*((250-I10)/5)*J10/G10)/12*N10</f>
        <v>1100</v>
      </c>
      <c r="P10" s="19">
        <f>O10/N10</f>
        <v>73.333333333333329</v>
      </c>
      <c r="Q10" s="9">
        <f>(L10/12*N10)</f>
        <v>18000</v>
      </c>
      <c r="R10" s="9">
        <v>12000</v>
      </c>
      <c r="S10" s="9">
        <v>6000</v>
      </c>
      <c r="T10" s="9"/>
      <c r="U10" s="183">
        <f>R10+S10+T10</f>
        <v>18000</v>
      </c>
    </row>
    <row r="11" spans="1:21" x14ac:dyDescent="0.2">
      <c r="A11" s="65">
        <v>1</v>
      </c>
      <c r="B11" s="132"/>
      <c r="C11" s="132"/>
      <c r="D11" s="132"/>
      <c r="E11" s="132"/>
      <c r="F11" s="133"/>
      <c r="G11" s="134"/>
      <c r="H11" s="141" t="e">
        <f t="shared" ref="H11:H16" si="1">ROUND(F11/(G11*4.3),2)</f>
        <v>#DIV/0!</v>
      </c>
      <c r="I11" s="135"/>
      <c r="J11" s="136"/>
      <c r="K11" s="142" t="e">
        <f t="shared" ref="K11:K16" si="2">ROUND(J11/G11,1)</f>
        <v>#DIV/0!</v>
      </c>
      <c r="L11" s="141" t="e">
        <f t="shared" ref="L11:L16" si="3">ROUND(J11*F11*12/G11,2)</f>
        <v>#DIV/0!</v>
      </c>
      <c r="M11" s="141" t="e">
        <f t="shared" ref="M11:M16" si="4">ROUND(L11/12,2)</f>
        <v>#DIV/0!</v>
      </c>
      <c r="N11" s="137"/>
      <c r="O11" s="143" t="e">
        <f t="shared" ref="O11:O16" si="5">ROUND(G11*(((250-I11)/5)*J11/G11)/12*N11,1)</f>
        <v>#DIV/0!</v>
      </c>
      <c r="P11" s="143" t="e">
        <f t="shared" ref="P11:P16" si="6">ROUND(O11/N11,1)</f>
        <v>#DIV/0!</v>
      </c>
      <c r="Q11" s="144" t="e">
        <f>ROUND((L11/12*N11),2)</f>
        <v>#DIV/0!</v>
      </c>
      <c r="R11" s="138"/>
      <c r="S11" s="138"/>
      <c r="T11" s="138"/>
      <c r="U11" s="185">
        <f>R11+S11+T11</f>
        <v>0</v>
      </c>
    </row>
    <row r="12" spans="1:21" x14ac:dyDescent="0.2">
      <c r="A12" s="65">
        <v>2</v>
      </c>
      <c r="B12" s="132"/>
      <c r="C12" s="132"/>
      <c r="D12" s="132"/>
      <c r="E12" s="132"/>
      <c r="F12" s="133"/>
      <c r="G12" s="134"/>
      <c r="H12" s="141" t="e">
        <f t="shared" si="1"/>
        <v>#DIV/0!</v>
      </c>
      <c r="I12" s="135"/>
      <c r="J12" s="136"/>
      <c r="K12" s="142" t="e">
        <f t="shared" si="2"/>
        <v>#DIV/0!</v>
      </c>
      <c r="L12" s="141" t="e">
        <f t="shared" si="3"/>
        <v>#DIV/0!</v>
      </c>
      <c r="M12" s="141" t="e">
        <f t="shared" si="4"/>
        <v>#DIV/0!</v>
      </c>
      <c r="N12" s="137"/>
      <c r="O12" s="143" t="e">
        <f t="shared" si="5"/>
        <v>#DIV/0!</v>
      </c>
      <c r="P12" s="143" t="e">
        <f t="shared" si="6"/>
        <v>#DIV/0!</v>
      </c>
      <c r="Q12" s="144" t="e">
        <f t="shared" ref="Q12:Q16" si="7">ROUND((L12/12*N12),2)</f>
        <v>#DIV/0!</v>
      </c>
      <c r="R12" s="138"/>
      <c r="S12" s="138"/>
      <c r="T12" s="138"/>
      <c r="U12" s="185">
        <f t="shared" ref="U12:U20" si="8">R12+S12+T12</f>
        <v>0</v>
      </c>
    </row>
    <row r="13" spans="1:21" x14ac:dyDescent="0.2">
      <c r="A13" s="65">
        <v>3</v>
      </c>
      <c r="B13" s="132"/>
      <c r="C13" s="132"/>
      <c r="D13" s="132"/>
      <c r="E13" s="132"/>
      <c r="F13" s="133"/>
      <c r="G13" s="134"/>
      <c r="H13" s="141" t="e">
        <f t="shared" si="1"/>
        <v>#DIV/0!</v>
      </c>
      <c r="I13" s="135"/>
      <c r="J13" s="136"/>
      <c r="K13" s="142" t="e">
        <f t="shared" si="2"/>
        <v>#DIV/0!</v>
      </c>
      <c r="L13" s="141" t="e">
        <f t="shared" si="3"/>
        <v>#DIV/0!</v>
      </c>
      <c r="M13" s="141" t="e">
        <f t="shared" si="4"/>
        <v>#DIV/0!</v>
      </c>
      <c r="N13" s="137"/>
      <c r="O13" s="143" t="e">
        <f t="shared" si="5"/>
        <v>#DIV/0!</v>
      </c>
      <c r="P13" s="143" t="e">
        <f t="shared" si="6"/>
        <v>#DIV/0!</v>
      </c>
      <c r="Q13" s="144" t="e">
        <f t="shared" si="7"/>
        <v>#DIV/0!</v>
      </c>
      <c r="R13" s="138"/>
      <c r="S13" s="138"/>
      <c r="T13" s="138"/>
      <c r="U13" s="185">
        <f t="shared" si="8"/>
        <v>0</v>
      </c>
    </row>
    <row r="14" spans="1:21" x14ac:dyDescent="0.2">
      <c r="A14" s="65">
        <v>4</v>
      </c>
      <c r="B14" s="132"/>
      <c r="C14" s="132"/>
      <c r="D14" s="132"/>
      <c r="E14" s="132"/>
      <c r="F14" s="133"/>
      <c r="G14" s="134"/>
      <c r="H14" s="141" t="e">
        <f t="shared" si="1"/>
        <v>#DIV/0!</v>
      </c>
      <c r="I14" s="135"/>
      <c r="J14" s="136"/>
      <c r="K14" s="142" t="e">
        <f t="shared" si="2"/>
        <v>#DIV/0!</v>
      </c>
      <c r="L14" s="141" t="e">
        <f t="shared" si="3"/>
        <v>#DIV/0!</v>
      </c>
      <c r="M14" s="141" t="e">
        <f t="shared" si="4"/>
        <v>#DIV/0!</v>
      </c>
      <c r="N14" s="137"/>
      <c r="O14" s="143" t="e">
        <f t="shared" si="5"/>
        <v>#DIV/0!</v>
      </c>
      <c r="P14" s="143" t="e">
        <f t="shared" si="6"/>
        <v>#DIV/0!</v>
      </c>
      <c r="Q14" s="144" t="e">
        <f t="shared" si="7"/>
        <v>#DIV/0!</v>
      </c>
      <c r="R14" s="138"/>
      <c r="S14" s="138"/>
      <c r="T14" s="138"/>
      <c r="U14" s="185">
        <f t="shared" si="8"/>
        <v>0</v>
      </c>
    </row>
    <row r="15" spans="1:21" x14ac:dyDescent="0.2">
      <c r="A15" s="65">
        <v>5</v>
      </c>
      <c r="B15" s="132"/>
      <c r="C15" s="132"/>
      <c r="D15" s="132"/>
      <c r="E15" s="132"/>
      <c r="F15" s="133"/>
      <c r="G15" s="134"/>
      <c r="H15" s="141" t="e">
        <f t="shared" si="1"/>
        <v>#DIV/0!</v>
      </c>
      <c r="I15" s="135"/>
      <c r="J15" s="136"/>
      <c r="K15" s="142" t="e">
        <f t="shared" si="2"/>
        <v>#DIV/0!</v>
      </c>
      <c r="L15" s="141" t="e">
        <f t="shared" si="3"/>
        <v>#DIV/0!</v>
      </c>
      <c r="M15" s="141" t="e">
        <f t="shared" si="4"/>
        <v>#DIV/0!</v>
      </c>
      <c r="N15" s="137"/>
      <c r="O15" s="143" t="e">
        <f t="shared" si="5"/>
        <v>#DIV/0!</v>
      </c>
      <c r="P15" s="143" t="e">
        <f t="shared" si="6"/>
        <v>#DIV/0!</v>
      </c>
      <c r="Q15" s="144" t="e">
        <f t="shared" si="7"/>
        <v>#DIV/0!</v>
      </c>
      <c r="R15" s="138"/>
      <c r="S15" s="138"/>
      <c r="T15" s="138"/>
      <c r="U15" s="185">
        <f t="shared" si="8"/>
        <v>0</v>
      </c>
    </row>
    <row r="16" spans="1:21" x14ac:dyDescent="0.2">
      <c r="A16" s="65">
        <v>6</v>
      </c>
      <c r="B16" s="132"/>
      <c r="C16" s="132"/>
      <c r="D16" s="132"/>
      <c r="E16" s="132"/>
      <c r="F16" s="133"/>
      <c r="G16" s="134"/>
      <c r="H16" s="141" t="e">
        <f t="shared" si="1"/>
        <v>#DIV/0!</v>
      </c>
      <c r="I16" s="135"/>
      <c r="J16" s="136"/>
      <c r="K16" s="142" t="e">
        <f t="shared" si="2"/>
        <v>#DIV/0!</v>
      </c>
      <c r="L16" s="141" t="e">
        <f t="shared" si="3"/>
        <v>#DIV/0!</v>
      </c>
      <c r="M16" s="141" t="e">
        <f t="shared" si="4"/>
        <v>#DIV/0!</v>
      </c>
      <c r="N16" s="137"/>
      <c r="O16" s="143" t="e">
        <f t="shared" si="5"/>
        <v>#DIV/0!</v>
      </c>
      <c r="P16" s="143" t="e">
        <f t="shared" si="6"/>
        <v>#DIV/0!</v>
      </c>
      <c r="Q16" s="144" t="e">
        <f t="shared" si="7"/>
        <v>#DIV/0!</v>
      </c>
      <c r="R16" s="138"/>
      <c r="S16" s="138"/>
      <c r="T16" s="138"/>
      <c r="U16" s="185">
        <f t="shared" si="8"/>
        <v>0</v>
      </c>
    </row>
    <row r="17" spans="1:21" x14ac:dyDescent="0.2">
      <c r="A17" s="65">
        <v>7</v>
      </c>
      <c r="B17" s="132"/>
      <c r="C17" s="132"/>
      <c r="D17" s="132"/>
      <c r="E17" s="132"/>
      <c r="F17" s="133"/>
      <c r="G17" s="134"/>
      <c r="H17" s="141" t="e">
        <f t="shared" ref="H17:H18" si="9">ROUND(F17/(G17*4.3),2)</f>
        <v>#DIV/0!</v>
      </c>
      <c r="I17" s="135"/>
      <c r="J17" s="136"/>
      <c r="K17" s="142" t="e">
        <f t="shared" ref="K17:K18" si="10">ROUND(J17/G17,1)</f>
        <v>#DIV/0!</v>
      </c>
      <c r="L17" s="141" t="e">
        <f t="shared" ref="L17:L18" si="11">ROUND(J17*F17*12/G17,2)</f>
        <v>#DIV/0!</v>
      </c>
      <c r="M17" s="141" t="e">
        <f t="shared" ref="M17:M18" si="12">ROUND(L17/12,2)</f>
        <v>#DIV/0!</v>
      </c>
      <c r="N17" s="137"/>
      <c r="O17" s="143" t="e">
        <f t="shared" ref="O17:O18" si="13">ROUND(G17*(((250-I17)/5)*J17/G17)/12*N17,1)</f>
        <v>#DIV/0!</v>
      </c>
      <c r="P17" s="143" t="e">
        <f t="shared" ref="P17:P18" si="14">ROUND(O17/N17,1)</f>
        <v>#DIV/0!</v>
      </c>
      <c r="Q17" s="144" t="e">
        <f t="shared" ref="Q17:Q18" si="15">ROUND((L17/12*N17),2)</f>
        <v>#DIV/0!</v>
      </c>
      <c r="R17" s="138"/>
      <c r="S17" s="138"/>
      <c r="T17" s="138"/>
      <c r="U17" s="185">
        <f t="shared" si="8"/>
        <v>0</v>
      </c>
    </row>
    <row r="18" spans="1:21" x14ac:dyDescent="0.2">
      <c r="A18" s="65">
        <v>8</v>
      </c>
      <c r="B18" s="132"/>
      <c r="C18" s="132"/>
      <c r="D18" s="132"/>
      <c r="E18" s="132"/>
      <c r="F18" s="133"/>
      <c r="G18" s="134"/>
      <c r="H18" s="141" t="e">
        <f t="shared" si="9"/>
        <v>#DIV/0!</v>
      </c>
      <c r="I18" s="135"/>
      <c r="J18" s="136"/>
      <c r="K18" s="142" t="e">
        <f t="shared" si="10"/>
        <v>#DIV/0!</v>
      </c>
      <c r="L18" s="141" t="e">
        <f t="shared" si="11"/>
        <v>#DIV/0!</v>
      </c>
      <c r="M18" s="141" t="e">
        <f t="shared" si="12"/>
        <v>#DIV/0!</v>
      </c>
      <c r="N18" s="137"/>
      <c r="O18" s="143" t="e">
        <f t="shared" si="13"/>
        <v>#DIV/0!</v>
      </c>
      <c r="P18" s="143" t="e">
        <f t="shared" si="14"/>
        <v>#DIV/0!</v>
      </c>
      <c r="Q18" s="144" t="e">
        <f t="shared" si="15"/>
        <v>#DIV/0!</v>
      </c>
      <c r="R18" s="138"/>
      <c r="S18" s="138"/>
      <c r="T18" s="138"/>
      <c r="U18" s="185">
        <f t="shared" si="8"/>
        <v>0</v>
      </c>
    </row>
    <row r="19" spans="1:21" x14ac:dyDescent="0.2">
      <c r="A19" s="65">
        <v>9</v>
      </c>
      <c r="B19" s="132"/>
      <c r="C19" s="132"/>
      <c r="D19" s="132"/>
      <c r="E19" s="132"/>
      <c r="F19" s="133"/>
      <c r="G19" s="134"/>
      <c r="H19" s="141" t="e">
        <f t="shared" ref="H19:H20" si="16">ROUND(F19/(G19*4.3),2)</f>
        <v>#DIV/0!</v>
      </c>
      <c r="I19" s="135"/>
      <c r="J19" s="136"/>
      <c r="K19" s="142" t="e">
        <f t="shared" ref="K19:K20" si="17">ROUND(J19/G19,1)</f>
        <v>#DIV/0!</v>
      </c>
      <c r="L19" s="141" t="e">
        <f t="shared" ref="L19:L20" si="18">ROUND(J19*F19*12/G19,2)</f>
        <v>#DIV/0!</v>
      </c>
      <c r="M19" s="141" t="e">
        <f t="shared" ref="M19:M20" si="19">ROUND(L19/12,2)</f>
        <v>#DIV/0!</v>
      </c>
      <c r="N19" s="137"/>
      <c r="O19" s="143" t="e">
        <f t="shared" ref="O19:O20" si="20">ROUND(G19*(((250-I19)/5)*J19/G19)/12*N19,1)</f>
        <v>#DIV/0!</v>
      </c>
      <c r="P19" s="143" t="e">
        <f t="shared" ref="P19:P20" si="21">ROUND(O19/N19,1)</f>
        <v>#DIV/0!</v>
      </c>
      <c r="Q19" s="144" t="e">
        <f t="shared" ref="Q19:Q20" si="22">ROUND((L19/12*N19),2)</f>
        <v>#DIV/0!</v>
      </c>
      <c r="R19" s="138"/>
      <c r="S19" s="138"/>
      <c r="T19" s="138"/>
      <c r="U19" s="185">
        <f t="shared" si="8"/>
        <v>0</v>
      </c>
    </row>
    <row r="20" spans="1:21" x14ac:dyDescent="0.2">
      <c r="A20" s="65">
        <v>10</v>
      </c>
      <c r="B20" s="132"/>
      <c r="C20" s="132"/>
      <c r="D20" s="132"/>
      <c r="E20" s="132"/>
      <c r="F20" s="133"/>
      <c r="G20" s="134"/>
      <c r="H20" s="141" t="e">
        <f t="shared" si="16"/>
        <v>#DIV/0!</v>
      </c>
      <c r="I20" s="135"/>
      <c r="J20" s="136"/>
      <c r="K20" s="142" t="e">
        <f t="shared" si="17"/>
        <v>#DIV/0!</v>
      </c>
      <c r="L20" s="141" t="e">
        <f t="shared" si="18"/>
        <v>#DIV/0!</v>
      </c>
      <c r="M20" s="141" t="e">
        <f t="shared" si="19"/>
        <v>#DIV/0!</v>
      </c>
      <c r="N20" s="137"/>
      <c r="O20" s="143" t="e">
        <f t="shared" si="20"/>
        <v>#DIV/0!</v>
      </c>
      <c r="P20" s="143" t="e">
        <f t="shared" si="21"/>
        <v>#DIV/0!</v>
      </c>
      <c r="Q20" s="144" t="e">
        <f t="shared" si="22"/>
        <v>#DIV/0!</v>
      </c>
      <c r="R20" s="138"/>
      <c r="S20" s="138"/>
      <c r="T20" s="138"/>
      <c r="U20" s="185">
        <f t="shared" si="8"/>
        <v>0</v>
      </c>
    </row>
  </sheetData>
  <sheetProtection algorithmName="SHA-512" hashValue="e79guDTMw656y95T18pjdovK7nUxcndjE6X7x+NltyVSIyMOBA143dc/cSX2ZYSB+kr8LfuPP0clC9nSEbq5mw==" saltValue="/+6bni9rzCLRqbw6Yvfm+A==" spinCount="100000" sheet="1" objects="1" scenarios="1" insertRows="0"/>
  <mergeCells count="20">
    <mergeCell ref="N6:N7"/>
    <mergeCell ref="C6:C7"/>
    <mergeCell ref="B6:B7"/>
    <mergeCell ref="A6:A7"/>
    <mergeCell ref="R6:T6"/>
    <mergeCell ref="H6:H7"/>
    <mergeCell ref="G6:G7"/>
    <mergeCell ref="F6:F7"/>
    <mergeCell ref="E6:E7"/>
    <mergeCell ref="D6:D7"/>
    <mergeCell ref="M6:M7"/>
    <mergeCell ref="L6:L7"/>
    <mergeCell ref="K6:K7"/>
    <mergeCell ref="J6:J7"/>
    <mergeCell ref="I6:I7"/>
    <mergeCell ref="U6:U7"/>
    <mergeCell ref="R5:T5"/>
    <mergeCell ref="Q6:Q7"/>
    <mergeCell ref="P6:P7"/>
    <mergeCell ref="O6:O7"/>
  </mergeCells>
  <phoneticPr fontId="32" type="noConversion"/>
  <conditionalFormatting sqref="Q10:U20">
    <cfRule type="expression" dxfId="0" priority="1">
      <formula>AND(Q10=SUM($R10:$T10),$U10&lt;&gt;$Q10)</formula>
    </cfRule>
  </conditionalFormatting>
  <printOptions horizontalCentered="1"/>
  <pageMargins left="0.70866141732283472" right="0.70866141732283472" top="0.78740157480314965" bottom="0.78740157480314965" header="0.31496062992125984" footer="0.31496062992125984"/>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K33"/>
  <sheetViews>
    <sheetView workbookViewId="0">
      <selection activeCell="F25" sqref="F25"/>
    </sheetView>
  </sheetViews>
  <sheetFormatPr baseColWidth="10" defaultRowHeight="12.75" x14ac:dyDescent="0.2"/>
  <cols>
    <col min="1" max="1" width="16.85546875" customWidth="1"/>
    <col min="2" max="2" width="26.5703125" customWidth="1"/>
    <col min="3" max="3" width="19.42578125" customWidth="1"/>
    <col min="4" max="5" width="13.5703125" customWidth="1"/>
    <col min="6" max="11" width="11.7109375" customWidth="1"/>
  </cols>
  <sheetData>
    <row r="1" spans="1:11" ht="18.75" x14ac:dyDescent="0.3">
      <c r="A1" s="42" t="s">
        <v>39</v>
      </c>
    </row>
    <row r="2" spans="1:11" x14ac:dyDescent="0.2">
      <c r="A2" s="48"/>
    </row>
    <row r="3" spans="1:11" x14ac:dyDescent="0.2">
      <c r="A3" s="145" t="s">
        <v>25</v>
      </c>
      <c r="B3" s="145"/>
    </row>
    <row r="4" spans="1:11" ht="18.75" x14ac:dyDescent="0.3">
      <c r="A4" s="42"/>
    </row>
    <row r="5" spans="1:11" ht="18.75" x14ac:dyDescent="0.3">
      <c r="A5" s="42"/>
    </row>
    <row r="6" spans="1:11" ht="18.75" x14ac:dyDescent="0.3">
      <c r="A6" s="42"/>
    </row>
    <row r="7" spans="1:11" x14ac:dyDescent="0.2">
      <c r="A7" s="10" t="s">
        <v>40</v>
      </c>
      <c r="B7" s="284">
        <f>'Gesamtkostenaufstellung (GKA)'!$D$5</f>
        <v>0</v>
      </c>
      <c r="C7" s="284"/>
    </row>
    <row r="8" spans="1:11" x14ac:dyDescent="0.2">
      <c r="A8" s="10" t="s">
        <v>41</v>
      </c>
      <c r="B8" s="70">
        <f>'Gesamtkostenaufstellung (GKA)'!$D$4</f>
        <v>0</v>
      </c>
    </row>
    <row r="9" spans="1:11" ht="12" customHeight="1" x14ac:dyDescent="0.2"/>
    <row r="10" spans="1:11" x14ac:dyDescent="0.2">
      <c r="F10" s="283">
        <f>'Gesamtkostenaufstellung (GKA)'!J8</f>
        <v>0</v>
      </c>
      <c r="G10" s="283"/>
      <c r="H10" s="283">
        <f>'Gesamtkostenaufstellung (GKA)'!K8</f>
        <v>1</v>
      </c>
      <c r="I10" s="283"/>
      <c r="J10" s="283">
        <f>'Gesamtkostenaufstellung (GKA)'!L8</f>
        <v>2</v>
      </c>
      <c r="K10" s="283"/>
    </row>
    <row r="11" spans="1:11" s="45" customFormat="1" ht="30.75" customHeight="1" x14ac:dyDescent="0.2">
      <c r="A11" s="56" t="s">
        <v>4</v>
      </c>
      <c r="B11" s="56" t="s">
        <v>42</v>
      </c>
      <c r="C11" s="56" t="s">
        <v>43</v>
      </c>
      <c r="D11" s="56" t="s">
        <v>44</v>
      </c>
      <c r="E11" s="87" t="s">
        <v>45</v>
      </c>
      <c r="F11" s="56" t="s">
        <v>46</v>
      </c>
      <c r="G11" s="56" t="s">
        <v>47</v>
      </c>
      <c r="H11" s="56" t="s">
        <v>46</v>
      </c>
      <c r="I11" s="56" t="s">
        <v>47</v>
      </c>
      <c r="J11" s="56" t="s">
        <v>46</v>
      </c>
      <c r="K11" s="56" t="s">
        <v>47</v>
      </c>
    </row>
    <row r="12" spans="1:11" x14ac:dyDescent="0.2">
      <c r="A12" s="40">
        <v>1</v>
      </c>
      <c r="B12" s="40">
        <f t="shared" ref="B12:G12" si="0">A12+1</f>
        <v>2</v>
      </c>
      <c r="C12" s="40">
        <f t="shared" si="0"/>
        <v>3</v>
      </c>
      <c r="D12" s="40">
        <f t="shared" si="0"/>
        <v>4</v>
      </c>
      <c r="E12" s="88">
        <f>C12+1</f>
        <v>4</v>
      </c>
      <c r="F12" s="40">
        <f>E12+1</f>
        <v>5</v>
      </c>
      <c r="G12" s="40">
        <f t="shared" si="0"/>
        <v>6</v>
      </c>
      <c r="H12" s="40">
        <f>G12+1</f>
        <v>7</v>
      </c>
      <c r="I12" s="40">
        <f t="shared" ref="I12:K12" si="1">H12+1</f>
        <v>8</v>
      </c>
      <c r="J12" s="40">
        <f t="shared" si="1"/>
        <v>9</v>
      </c>
      <c r="K12" s="40">
        <f t="shared" si="1"/>
        <v>10</v>
      </c>
    </row>
    <row r="13" spans="1:11" s="45" customFormat="1" ht="33.75" x14ac:dyDescent="0.2">
      <c r="A13" s="43"/>
      <c r="B13" s="44" t="s">
        <v>48</v>
      </c>
      <c r="C13" s="44" t="s">
        <v>48</v>
      </c>
      <c r="D13" s="44" t="s">
        <v>48</v>
      </c>
      <c r="E13" s="89" t="s">
        <v>48</v>
      </c>
      <c r="F13" s="44" t="s">
        <v>48</v>
      </c>
      <c r="G13" s="44" t="s">
        <v>87</v>
      </c>
      <c r="H13" s="44" t="s">
        <v>48</v>
      </c>
      <c r="I13" s="44" t="s">
        <v>88</v>
      </c>
      <c r="J13" s="44" t="s">
        <v>48</v>
      </c>
      <c r="K13" s="44" t="s">
        <v>89</v>
      </c>
    </row>
    <row r="14" spans="1:11" x14ac:dyDescent="0.2">
      <c r="A14" s="39" t="s">
        <v>14</v>
      </c>
      <c r="B14" s="39" t="s">
        <v>49</v>
      </c>
      <c r="C14" s="39" t="s">
        <v>50</v>
      </c>
      <c r="D14" s="39" t="s">
        <v>51</v>
      </c>
      <c r="E14" s="90">
        <v>35</v>
      </c>
      <c r="F14" s="39">
        <v>8</v>
      </c>
      <c r="G14" s="46">
        <f>E14*F14</f>
        <v>280</v>
      </c>
      <c r="H14" s="39">
        <v>2</v>
      </c>
      <c r="I14" s="46">
        <f>H14*E14</f>
        <v>70</v>
      </c>
      <c r="J14" s="39">
        <v>4</v>
      </c>
      <c r="K14" s="46">
        <f>J14*E14</f>
        <v>140</v>
      </c>
    </row>
    <row r="15" spans="1:11" x14ac:dyDescent="0.2">
      <c r="A15" s="41">
        <v>1</v>
      </c>
      <c r="B15" s="146"/>
      <c r="C15" s="146"/>
      <c r="D15" s="146"/>
      <c r="E15" s="147"/>
      <c r="F15" s="148"/>
      <c r="G15" s="149">
        <f>F15*E15</f>
        <v>0</v>
      </c>
      <c r="H15" s="148"/>
      <c r="I15" s="149">
        <f>H15*E15</f>
        <v>0</v>
      </c>
      <c r="J15" s="148"/>
      <c r="K15" s="149">
        <f>J15*E15</f>
        <v>0</v>
      </c>
    </row>
    <row r="16" spans="1:11" x14ac:dyDescent="0.2">
      <c r="A16" s="41">
        <v>2</v>
      </c>
      <c r="B16" s="146"/>
      <c r="C16" s="146"/>
      <c r="D16" s="146"/>
      <c r="E16" s="147"/>
      <c r="F16" s="148"/>
      <c r="G16" s="149">
        <f t="shared" ref="G16:G24" si="2">F16*E16</f>
        <v>0</v>
      </c>
      <c r="H16" s="148"/>
      <c r="I16" s="149">
        <f t="shared" ref="I16:I24" si="3">H16*E16</f>
        <v>0</v>
      </c>
      <c r="J16" s="148"/>
      <c r="K16" s="149">
        <f t="shared" ref="K16:K24" si="4">J16*E16</f>
        <v>0</v>
      </c>
    </row>
    <row r="17" spans="1:11" x14ac:dyDescent="0.2">
      <c r="A17" s="41">
        <v>3</v>
      </c>
      <c r="B17" s="146"/>
      <c r="C17" s="146"/>
      <c r="D17" s="146"/>
      <c r="E17" s="147"/>
      <c r="F17" s="148"/>
      <c r="G17" s="149">
        <f t="shared" si="2"/>
        <v>0</v>
      </c>
      <c r="H17" s="148"/>
      <c r="I17" s="149">
        <f t="shared" si="3"/>
        <v>0</v>
      </c>
      <c r="J17" s="148"/>
      <c r="K17" s="149">
        <f t="shared" si="4"/>
        <v>0</v>
      </c>
    </row>
    <row r="18" spans="1:11" x14ac:dyDescent="0.2">
      <c r="A18" s="41">
        <v>4</v>
      </c>
      <c r="B18" s="146"/>
      <c r="C18" s="146"/>
      <c r="D18" s="146"/>
      <c r="E18" s="147"/>
      <c r="F18" s="148"/>
      <c r="G18" s="149">
        <f t="shared" si="2"/>
        <v>0</v>
      </c>
      <c r="H18" s="148"/>
      <c r="I18" s="149">
        <f t="shared" si="3"/>
        <v>0</v>
      </c>
      <c r="J18" s="148"/>
      <c r="K18" s="149">
        <f t="shared" si="4"/>
        <v>0</v>
      </c>
    </row>
    <row r="19" spans="1:11" x14ac:dyDescent="0.2">
      <c r="A19" s="41">
        <v>5</v>
      </c>
      <c r="B19" s="146"/>
      <c r="C19" s="146"/>
      <c r="D19" s="146"/>
      <c r="E19" s="147"/>
      <c r="F19" s="148"/>
      <c r="G19" s="149">
        <f t="shared" si="2"/>
        <v>0</v>
      </c>
      <c r="H19" s="148"/>
      <c r="I19" s="149">
        <f t="shared" si="3"/>
        <v>0</v>
      </c>
      <c r="J19" s="148"/>
      <c r="K19" s="149">
        <f t="shared" si="4"/>
        <v>0</v>
      </c>
    </row>
    <row r="20" spans="1:11" x14ac:dyDescent="0.2">
      <c r="A20" s="41">
        <v>6</v>
      </c>
      <c r="B20" s="146"/>
      <c r="C20" s="146"/>
      <c r="D20" s="146"/>
      <c r="E20" s="147"/>
      <c r="F20" s="148"/>
      <c r="G20" s="149">
        <f t="shared" si="2"/>
        <v>0</v>
      </c>
      <c r="H20" s="148"/>
      <c r="I20" s="149">
        <f t="shared" si="3"/>
        <v>0</v>
      </c>
      <c r="J20" s="148"/>
      <c r="K20" s="149">
        <f t="shared" si="4"/>
        <v>0</v>
      </c>
    </row>
    <row r="21" spans="1:11" x14ac:dyDescent="0.2">
      <c r="A21" s="41">
        <v>7</v>
      </c>
      <c r="B21" s="146"/>
      <c r="C21" s="146"/>
      <c r="D21" s="146"/>
      <c r="E21" s="147"/>
      <c r="F21" s="148"/>
      <c r="G21" s="149">
        <f t="shared" si="2"/>
        <v>0</v>
      </c>
      <c r="H21" s="148"/>
      <c r="I21" s="149">
        <f t="shared" si="3"/>
        <v>0</v>
      </c>
      <c r="J21" s="148"/>
      <c r="K21" s="149">
        <f t="shared" si="4"/>
        <v>0</v>
      </c>
    </row>
    <row r="22" spans="1:11" x14ac:dyDescent="0.2">
      <c r="A22" s="41">
        <v>8</v>
      </c>
      <c r="B22" s="146"/>
      <c r="C22" s="146"/>
      <c r="D22" s="146"/>
      <c r="E22" s="147"/>
      <c r="F22" s="148"/>
      <c r="G22" s="149">
        <f t="shared" si="2"/>
        <v>0</v>
      </c>
      <c r="H22" s="148"/>
      <c r="I22" s="149">
        <f t="shared" si="3"/>
        <v>0</v>
      </c>
      <c r="J22" s="148"/>
      <c r="K22" s="149">
        <f t="shared" si="4"/>
        <v>0</v>
      </c>
    </row>
    <row r="23" spans="1:11" x14ac:dyDescent="0.2">
      <c r="A23" s="41">
        <v>9</v>
      </c>
      <c r="B23" s="146"/>
      <c r="C23" s="146"/>
      <c r="D23" s="146"/>
      <c r="E23" s="147"/>
      <c r="F23" s="148"/>
      <c r="G23" s="149">
        <f t="shared" si="2"/>
        <v>0</v>
      </c>
      <c r="H23" s="148"/>
      <c r="I23" s="149">
        <f t="shared" si="3"/>
        <v>0</v>
      </c>
      <c r="J23" s="148"/>
      <c r="K23" s="149">
        <f t="shared" si="4"/>
        <v>0</v>
      </c>
    </row>
    <row r="24" spans="1:11" x14ac:dyDescent="0.2">
      <c r="A24" s="41">
        <v>10</v>
      </c>
      <c r="B24" s="146"/>
      <c r="C24" s="146"/>
      <c r="D24" s="146"/>
      <c r="E24" s="147"/>
      <c r="F24" s="148"/>
      <c r="G24" s="149">
        <f t="shared" si="2"/>
        <v>0</v>
      </c>
      <c r="H24" s="148"/>
      <c r="I24" s="149">
        <f t="shared" si="3"/>
        <v>0</v>
      </c>
      <c r="J24" s="148"/>
      <c r="K24" s="149">
        <f t="shared" si="4"/>
        <v>0</v>
      </c>
    </row>
    <row r="25" spans="1:11" s="10" customFormat="1" x14ac:dyDescent="0.2">
      <c r="A25" s="57"/>
      <c r="B25" s="57"/>
      <c r="C25" s="57"/>
      <c r="D25" s="57"/>
      <c r="E25" s="57"/>
      <c r="F25" s="182" t="s">
        <v>24</v>
      </c>
      <c r="G25" s="154">
        <f>SUM(G15:G24)</f>
        <v>0</v>
      </c>
      <c r="H25" s="58"/>
      <c r="I25" s="154">
        <f>SUM(I15:I24)</f>
        <v>0</v>
      </c>
      <c r="J25" s="58"/>
      <c r="K25" s="154">
        <f>SUM(K15:K24)</f>
        <v>0</v>
      </c>
    </row>
    <row r="26" spans="1:11" x14ac:dyDescent="0.2">
      <c r="A26" s="25"/>
      <c r="B26" s="25"/>
      <c r="C26" s="25"/>
      <c r="D26" s="25"/>
      <c r="E26" s="25"/>
      <c r="H26" s="25"/>
      <c r="J26" s="25"/>
    </row>
    <row r="29" spans="1:11" x14ac:dyDescent="0.2">
      <c r="B29" s="49"/>
      <c r="C29" s="50"/>
      <c r="D29" s="49"/>
      <c r="E29" s="49"/>
    </row>
    <row r="30" spans="1:11" x14ac:dyDescent="0.2">
      <c r="B30" s="49"/>
      <c r="C30" s="61"/>
      <c r="D30" s="50"/>
      <c r="E30" s="50"/>
    </row>
    <row r="31" spans="1:11" x14ac:dyDescent="0.2">
      <c r="B31" s="49"/>
      <c r="C31" s="49"/>
      <c r="D31" s="49"/>
      <c r="E31" s="49"/>
    </row>
    <row r="32" spans="1:11" x14ac:dyDescent="0.2">
      <c r="B32" s="49"/>
      <c r="C32" s="49"/>
      <c r="D32" s="49"/>
      <c r="E32" s="49"/>
    </row>
    <row r="33" spans="2:5" x14ac:dyDescent="0.2">
      <c r="B33" s="49"/>
      <c r="C33" s="49"/>
      <c r="D33" s="50"/>
      <c r="E33" s="50"/>
    </row>
  </sheetData>
  <sheetProtection algorithmName="SHA-512" hashValue="64MzqXm7KaCD39LnEhEApiky1rsfZ8uFPJy94AIlzDXHT5GzOPx1l2nAcVlV5dDNFH2zXOldQBPrSOoK+/vJ7w==" saltValue="MNfHfOZbN89n/yW49Fh9Qw==" spinCount="100000" sheet="1" objects="1" scenarios="1" insertRows="0"/>
  <mergeCells count="4">
    <mergeCell ref="F10:G10"/>
    <mergeCell ref="H10:I10"/>
    <mergeCell ref="J10:K10"/>
    <mergeCell ref="B7:C7"/>
  </mergeCells>
  <phoneticPr fontId="34" type="noConversion"/>
  <pageMargins left="0.70866141732283472" right="0.70866141732283472" top="0.78740157480314965" bottom="0.78740157480314965" header="0.31496062992125984" footer="0.31496062992125984"/>
  <pageSetup paperSize="9" scale="83"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pageSetUpPr fitToPage="1"/>
  </sheetPr>
  <dimension ref="A1:E24"/>
  <sheetViews>
    <sheetView workbookViewId="0">
      <selection activeCell="B18" sqref="B18"/>
    </sheetView>
  </sheetViews>
  <sheetFormatPr baseColWidth="10" defaultRowHeight="12.75" x14ac:dyDescent="0.2"/>
  <cols>
    <col min="1" max="1" width="16.85546875" customWidth="1"/>
    <col min="2" max="2" width="25" customWidth="1"/>
    <col min="3" max="5" width="15.7109375" customWidth="1"/>
  </cols>
  <sheetData>
    <row r="1" spans="1:5" ht="18.75" x14ac:dyDescent="0.3">
      <c r="A1" s="42" t="s">
        <v>54</v>
      </c>
    </row>
    <row r="2" spans="1:5" x14ac:dyDescent="0.2">
      <c r="A2" s="48"/>
    </row>
    <row r="3" spans="1:5" x14ac:dyDescent="0.2">
      <c r="A3" s="145" t="s">
        <v>25</v>
      </c>
      <c r="B3" s="145"/>
    </row>
    <row r="4" spans="1:5" ht="18.75" x14ac:dyDescent="0.3">
      <c r="A4" s="42"/>
    </row>
    <row r="5" spans="1:5" ht="18.75" x14ac:dyDescent="0.3">
      <c r="A5" s="42"/>
      <c r="B5" s="47"/>
    </row>
    <row r="6" spans="1:5" ht="18.75" x14ac:dyDescent="0.3">
      <c r="A6" s="42"/>
    </row>
    <row r="7" spans="1:5" x14ac:dyDescent="0.2">
      <c r="A7" s="10" t="s">
        <v>40</v>
      </c>
      <c r="B7" s="284">
        <f>'Gesamtkostenaufstellung (GKA)'!$D$5</f>
        <v>0</v>
      </c>
      <c r="C7" s="284"/>
    </row>
    <row r="8" spans="1:5" x14ac:dyDescent="0.2">
      <c r="A8" s="10" t="s">
        <v>41</v>
      </c>
      <c r="B8" s="70">
        <f>'Gesamtkostenaufstellung (GKA)'!$D$4</f>
        <v>0</v>
      </c>
    </row>
    <row r="9" spans="1:5" ht="12" customHeight="1" x14ac:dyDescent="0.2">
      <c r="B9" s="49"/>
    </row>
    <row r="10" spans="1:5" ht="25.5" customHeight="1" x14ac:dyDescent="0.2">
      <c r="A10" s="286" t="s">
        <v>4</v>
      </c>
      <c r="B10" s="286" t="s">
        <v>52</v>
      </c>
      <c r="C10" s="285" t="s">
        <v>85</v>
      </c>
      <c r="D10" s="285"/>
      <c r="E10" s="285"/>
    </row>
    <row r="11" spans="1:5" x14ac:dyDescent="0.2">
      <c r="A11" s="287"/>
      <c r="B11" s="287"/>
      <c r="C11" s="68">
        <f>'Gesamtkostenaufstellung (GKA)'!J8</f>
        <v>0</v>
      </c>
      <c r="D11" s="68">
        <f>'Gesamtkostenaufstellung (GKA)'!K8</f>
        <v>1</v>
      </c>
      <c r="E11" s="68">
        <f>'Gesamtkostenaufstellung (GKA)'!L8</f>
        <v>2</v>
      </c>
    </row>
    <row r="12" spans="1:5" s="45" customFormat="1" ht="27" customHeight="1" x14ac:dyDescent="0.2">
      <c r="A12" s="43"/>
      <c r="B12" s="44" t="s">
        <v>48</v>
      </c>
      <c r="C12" s="44" t="s">
        <v>48</v>
      </c>
      <c r="D12" s="44" t="s">
        <v>48</v>
      </c>
      <c r="E12" s="44" t="s">
        <v>48</v>
      </c>
    </row>
    <row r="13" spans="1:5" ht="25.5" x14ac:dyDescent="0.2">
      <c r="A13" s="39" t="s">
        <v>14</v>
      </c>
      <c r="B13" s="39" t="s">
        <v>69</v>
      </c>
      <c r="C13" s="39"/>
      <c r="D13" s="39"/>
      <c r="E13" s="46">
        <v>750</v>
      </c>
    </row>
    <row r="14" spans="1:5" x14ac:dyDescent="0.2">
      <c r="A14" s="41">
        <v>1</v>
      </c>
      <c r="B14" s="146"/>
      <c r="C14" s="155"/>
      <c r="D14" s="155"/>
      <c r="E14" s="155"/>
    </row>
    <row r="15" spans="1:5" x14ac:dyDescent="0.2">
      <c r="A15" s="41">
        <v>2</v>
      </c>
      <c r="B15" s="146"/>
      <c r="C15" s="155"/>
      <c r="D15" s="155"/>
      <c r="E15" s="155"/>
    </row>
    <row r="16" spans="1:5" x14ac:dyDescent="0.2">
      <c r="A16" s="41">
        <v>3</v>
      </c>
      <c r="B16" s="146"/>
      <c r="C16" s="155"/>
      <c r="D16" s="155"/>
      <c r="E16" s="155"/>
    </row>
    <row r="17" spans="1:5" x14ac:dyDescent="0.2">
      <c r="A17" s="41">
        <v>4</v>
      </c>
      <c r="B17" s="146"/>
      <c r="C17" s="155"/>
      <c r="D17" s="155"/>
      <c r="E17" s="155"/>
    </row>
    <row r="18" spans="1:5" x14ac:dyDescent="0.2">
      <c r="A18" s="41">
        <v>5</v>
      </c>
      <c r="B18" s="146"/>
      <c r="C18" s="155"/>
      <c r="D18" s="155"/>
      <c r="E18" s="155"/>
    </row>
    <row r="19" spans="1:5" x14ac:dyDescent="0.2">
      <c r="A19" s="41">
        <v>6</v>
      </c>
      <c r="B19" s="146"/>
      <c r="C19" s="155"/>
      <c r="D19" s="155"/>
      <c r="E19" s="155"/>
    </row>
    <row r="20" spans="1:5" x14ac:dyDescent="0.2">
      <c r="A20" s="41">
        <v>7</v>
      </c>
      <c r="B20" s="146"/>
      <c r="C20" s="155"/>
      <c r="D20" s="155"/>
      <c r="E20" s="155"/>
    </row>
    <row r="21" spans="1:5" x14ac:dyDescent="0.2">
      <c r="A21" s="41">
        <v>8</v>
      </c>
      <c r="B21" s="146"/>
      <c r="C21" s="155"/>
      <c r="D21" s="155"/>
      <c r="E21" s="155"/>
    </row>
    <row r="22" spans="1:5" x14ac:dyDescent="0.2">
      <c r="A22" s="41">
        <v>9</v>
      </c>
      <c r="B22" s="146"/>
      <c r="C22" s="155"/>
      <c r="D22" s="155"/>
      <c r="E22" s="155"/>
    </row>
    <row r="23" spans="1:5" x14ac:dyDescent="0.2">
      <c r="A23" s="41">
        <v>10</v>
      </c>
      <c r="B23" s="146"/>
      <c r="C23" s="155"/>
      <c r="D23" s="155"/>
      <c r="E23" s="155"/>
    </row>
    <row r="24" spans="1:5" x14ac:dyDescent="0.2">
      <c r="B24" s="156" t="s">
        <v>24</v>
      </c>
      <c r="C24" s="157">
        <f>SUM(C14:C23)</f>
        <v>0</v>
      </c>
      <c r="D24" s="157">
        <f>SUM(D14:D23)</f>
        <v>0</v>
      </c>
      <c r="E24" s="157">
        <f>SUM(E14:E23)</f>
        <v>0</v>
      </c>
    </row>
  </sheetData>
  <sheetProtection algorithmName="SHA-512" hashValue="o89IIpDE17psYApaDN4GH7kJgO0OsCwFZC/vKOTedGit1hYvAZnF7guac7YBrumkUCftkJ4YU/bBQX4Ha62Ifg==" saltValue="rAt8iVrxLebRmIX69q0ZIw==" spinCount="100000" sheet="1" objects="1" scenarios="1" insertRows="0"/>
  <mergeCells count="4">
    <mergeCell ref="B7:C7"/>
    <mergeCell ref="C10:E10"/>
    <mergeCell ref="A10:A11"/>
    <mergeCell ref="B10:B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E24"/>
  <sheetViews>
    <sheetView workbookViewId="0">
      <selection activeCell="F11" sqref="F11"/>
    </sheetView>
  </sheetViews>
  <sheetFormatPr baseColWidth="10" defaultRowHeight="12.75" x14ac:dyDescent="0.2"/>
  <cols>
    <col min="1" max="1" width="16.85546875" customWidth="1"/>
    <col min="2" max="2" width="25" customWidth="1"/>
    <col min="3" max="5" width="15.7109375" customWidth="1"/>
  </cols>
  <sheetData>
    <row r="1" spans="1:5" ht="18.75" x14ac:dyDescent="0.3">
      <c r="A1" s="42" t="s">
        <v>57</v>
      </c>
    </row>
    <row r="2" spans="1:5" x14ac:dyDescent="0.2">
      <c r="A2" s="48" t="s">
        <v>92</v>
      </c>
    </row>
    <row r="3" spans="1:5" x14ac:dyDescent="0.2">
      <c r="A3" s="145" t="s">
        <v>25</v>
      </c>
      <c r="B3" s="145"/>
    </row>
    <row r="4" spans="1:5" ht="18.75" x14ac:dyDescent="0.3">
      <c r="A4" s="42"/>
    </row>
    <row r="5" spans="1:5" ht="18.75" x14ac:dyDescent="0.3">
      <c r="A5" s="42"/>
      <c r="B5" s="47"/>
    </row>
    <row r="6" spans="1:5" ht="18.75" x14ac:dyDescent="0.3">
      <c r="A6" s="42"/>
    </row>
    <row r="7" spans="1:5" x14ac:dyDescent="0.2">
      <c r="A7" s="10" t="s">
        <v>40</v>
      </c>
      <c r="B7" s="284">
        <f>'Gesamtkostenaufstellung (GKA)'!$D$5</f>
        <v>0</v>
      </c>
      <c r="C7" s="284"/>
    </row>
    <row r="8" spans="1:5" x14ac:dyDescent="0.2">
      <c r="A8" s="10" t="s">
        <v>41</v>
      </c>
      <c r="B8" s="70">
        <f>'Gesamtkostenaufstellung (GKA)'!$D$4</f>
        <v>0</v>
      </c>
    </row>
    <row r="9" spans="1:5" ht="12" customHeight="1" x14ac:dyDescent="0.2"/>
    <row r="10" spans="1:5" ht="25.5" customHeight="1" x14ac:dyDescent="0.2">
      <c r="A10" s="286" t="s">
        <v>4</v>
      </c>
      <c r="B10" s="288" t="s">
        <v>55</v>
      </c>
      <c r="C10" s="285" t="s">
        <v>84</v>
      </c>
      <c r="D10" s="285"/>
      <c r="E10" s="285"/>
    </row>
    <row r="11" spans="1:5" ht="12.75" customHeight="1" x14ac:dyDescent="0.2">
      <c r="A11" s="287"/>
      <c r="B11" s="289"/>
      <c r="C11" s="69">
        <f>'Gesamtkostenaufstellung (GKA)'!J8</f>
        <v>0</v>
      </c>
      <c r="D11" s="69">
        <f>'Gesamtkostenaufstellung (GKA)'!K8</f>
        <v>1</v>
      </c>
      <c r="E11" s="69">
        <f>'Gesamtkostenaufstellung (GKA)'!L8</f>
        <v>2</v>
      </c>
    </row>
    <row r="12" spans="1:5" s="45" customFormat="1" ht="27" customHeight="1" x14ac:dyDescent="0.2">
      <c r="A12" s="43"/>
      <c r="B12" s="44" t="s">
        <v>48</v>
      </c>
      <c r="C12" s="44" t="s">
        <v>48</v>
      </c>
      <c r="D12" s="44" t="s">
        <v>48</v>
      </c>
      <c r="E12" s="44" t="s">
        <v>48</v>
      </c>
    </row>
    <row r="13" spans="1:5" x14ac:dyDescent="0.2">
      <c r="A13" s="39" t="s">
        <v>14</v>
      </c>
      <c r="B13" s="39" t="s">
        <v>56</v>
      </c>
      <c r="C13" s="46">
        <v>599</v>
      </c>
      <c r="D13" s="39"/>
      <c r="E13" s="39"/>
    </row>
    <row r="14" spans="1:5" x14ac:dyDescent="0.2">
      <c r="A14" s="41">
        <v>1</v>
      </c>
      <c r="B14" s="146"/>
      <c r="C14" s="155"/>
      <c r="D14" s="155"/>
      <c r="E14" s="155"/>
    </row>
    <row r="15" spans="1:5" x14ac:dyDescent="0.2">
      <c r="A15" s="41">
        <v>2</v>
      </c>
      <c r="B15" s="146"/>
      <c r="C15" s="155"/>
      <c r="D15" s="155"/>
      <c r="E15" s="155"/>
    </row>
    <row r="16" spans="1:5" x14ac:dyDescent="0.2">
      <c r="A16" s="41">
        <v>3</v>
      </c>
      <c r="B16" s="146"/>
      <c r="C16" s="155"/>
      <c r="D16" s="155"/>
      <c r="E16" s="155"/>
    </row>
    <row r="17" spans="1:5" x14ac:dyDescent="0.2">
      <c r="A17" s="41">
        <v>4</v>
      </c>
      <c r="B17" s="146"/>
      <c r="C17" s="155"/>
      <c r="D17" s="155"/>
      <c r="E17" s="155"/>
    </row>
    <row r="18" spans="1:5" x14ac:dyDescent="0.2">
      <c r="A18" s="41">
        <v>5</v>
      </c>
      <c r="B18" s="146"/>
      <c r="C18" s="155"/>
      <c r="D18" s="155"/>
      <c r="E18" s="155"/>
    </row>
    <row r="19" spans="1:5" x14ac:dyDescent="0.2">
      <c r="A19" s="41">
        <v>6</v>
      </c>
      <c r="B19" s="146"/>
      <c r="C19" s="155"/>
      <c r="D19" s="155"/>
      <c r="E19" s="155"/>
    </row>
    <row r="20" spans="1:5" x14ac:dyDescent="0.2">
      <c r="A20" s="41">
        <v>7</v>
      </c>
      <c r="B20" s="146"/>
      <c r="C20" s="155"/>
      <c r="D20" s="155"/>
      <c r="E20" s="155"/>
    </row>
    <row r="21" spans="1:5" x14ac:dyDescent="0.2">
      <c r="A21" s="41">
        <v>8</v>
      </c>
      <c r="B21" s="146"/>
      <c r="C21" s="155"/>
      <c r="D21" s="155"/>
      <c r="E21" s="155"/>
    </row>
    <row r="22" spans="1:5" x14ac:dyDescent="0.2">
      <c r="A22" s="41">
        <v>9</v>
      </c>
      <c r="B22" s="146"/>
      <c r="C22" s="155"/>
      <c r="D22" s="155"/>
      <c r="E22" s="155"/>
    </row>
    <row r="23" spans="1:5" x14ac:dyDescent="0.2">
      <c r="A23" s="41">
        <v>10</v>
      </c>
      <c r="B23" s="146"/>
      <c r="C23" s="155"/>
      <c r="D23" s="155"/>
      <c r="E23" s="155"/>
    </row>
    <row r="24" spans="1:5" x14ac:dyDescent="0.2">
      <c r="B24" s="186" t="s">
        <v>24</v>
      </c>
      <c r="C24" s="154">
        <f>SUM(C14:C23)</f>
        <v>0</v>
      </c>
      <c r="D24" s="154">
        <f>SUM(D14:D23)</f>
        <v>0</v>
      </c>
      <c r="E24" s="154">
        <f>SUM(E14:E23)</f>
        <v>0</v>
      </c>
    </row>
  </sheetData>
  <sheetProtection algorithmName="SHA-512" hashValue="TcgisNzBsKr8hneDQBeWmcqtpOqqCvFJkTSIC3iZOh0AbD6UsDGspbb7XFEk21nxiY6lYE/kdC7e4dFfGOylmA==" saltValue="R2W5Kk3fPWdi97X5oMWTsg==" spinCount="100000" sheet="1" objects="1" scenarios="1" insertRows="0"/>
  <mergeCells count="4">
    <mergeCell ref="B7:C7"/>
    <mergeCell ref="C10:E10"/>
    <mergeCell ref="B10:B11"/>
    <mergeCell ref="A10:A11"/>
  </mergeCells>
  <pageMargins left="0.70866141732283472" right="0.70866141732283472" top="0.78740157480314965" bottom="0.78740157480314965" header="0.31496062992125984" footer="0.31496062992125984"/>
  <pageSetup paperSize="9" scale="67"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E24"/>
  <sheetViews>
    <sheetView workbookViewId="0">
      <selection activeCell="C24" sqref="C24"/>
    </sheetView>
  </sheetViews>
  <sheetFormatPr baseColWidth="10" defaultRowHeight="12.75" x14ac:dyDescent="0.2"/>
  <cols>
    <col min="1" max="1" width="16.85546875" customWidth="1"/>
    <col min="2" max="2" width="25" customWidth="1"/>
    <col min="3" max="5" width="15.7109375" customWidth="1"/>
  </cols>
  <sheetData>
    <row r="1" spans="1:5" ht="18.75" x14ac:dyDescent="0.3">
      <c r="A1" s="42" t="s">
        <v>66</v>
      </c>
    </row>
    <row r="2" spans="1:5" x14ac:dyDescent="0.2">
      <c r="A2" s="48"/>
    </row>
    <row r="3" spans="1:5" x14ac:dyDescent="0.2">
      <c r="A3" s="145" t="s">
        <v>25</v>
      </c>
      <c r="B3" s="145"/>
    </row>
    <row r="4" spans="1:5" ht="18.75" x14ac:dyDescent="0.3">
      <c r="A4" s="42"/>
    </row>
    <row r="5" spans="1:5" ht="18.75" x14ac:dyDescent="0.3">
      <c r="A5" s="42"/>
      <c r="B5" s="47"/>
    </row>
    <row r="6" spans="1:5" ht="18.75" x14ac:dyDescent="0.3">
      <c r="A6" s="42"/>
    </row>
    <row r="7" spans="1:5" x14ac:dyDescent="0.2">
      <c r="A7" s="10" t="s">
        <v>40</v>
      </c>
      <c r="B7" s="284">
        <f>'Gesamtkostenaufstellung (GKA)'!$D$5</f>
        <v>0</v>
      </c>
      <c r="C7" s="284"/>
    </row>
    <row r="8" spans="1:5" x14ac:dyDescent="0.2">
      <c r="A8" s="10" t="s">
        <v>41</v>
      </c>
      <c r="B8" s="70">
        <f>'Gesamtkostenaufstellung (GKA)'!$D$4</f>
        <v>0</v>
      </c>
    </row>
    <row r="9" spans="1:5" ht="12" customHeight="1" x14ac:dyDescent="0.2"/>
    <row r="10" spans="1:5" ht="25.5" customHeight="1" x14ac:dyDescent="0.2">
      <c r="A10" s="286" t="s">
        <v>4</v>
      </c>
      <c r="B10" s="288" t="s">
        <v>55</v>
      </c>
      <c r="C10" s="290" t="s">
        <v>84</v>
      </c>
      <c r="D10" s="291"/>
      <c r="E10" s="292"/>
    </row>
    <row r="11" spans="1:5" x14ac:dyDescent="0.2">
      <c r="A11" s="287"/>
      <c r="B11" s="289"/>
      <c r="C11" s="69">
        <f>'Gesamtkostenaufstellung (GKA)'!J8</f>
        <v>0</v>
      </c>
      <c r="D11" s="69">
        <f t="shared" ref="D11:E11" si="0">C11+1</f>
        <v>1</v>
      </c>
      <c r="E11" s="69">
        <f t="shared" si="0"/>
        <v>2</v>
      </c>
    </row>
    <row r="12" spans="1:5" s="45" customFormat="1" ht="27" customHeight="1" x14ac:dyDescent="0.2">
      <c r="A12" s="43"/>
      <c r="B12" s="44" t="s">
        <v>48</v>
      </c>
      <c r="C12" s="44" t="s">
        <v>48</v>
      </c>
      <c r="D12" s="44" t="s">
        <v>48</v>
      </c>
      <c r="E12" s="44" t="s">
        <v>48</v>
      </c>
    </row>
    <row r="13" spans="1:5" x14ac:dyDescent="0.2">
      <c r="A13" s="39" t="s">
        <v>14</v>
      </c>
      <c r="B13" s="39" t="s">
        <v>67</v>
      </c>
      <c r="C13" s="59">
        <v>11</v>
      </c>
      <c r="D13" s="59">
        <v>12</v>
      </c>
      <c r="E13" s="59">
        <v>13</v>
      </c>
    </row>
    <row r="14" spans="1:5" x14ac:dyDescent="0.2">
      <c r="A14" s="41">
        <v>1</v>
      </c>
      <c r="B14" s="146"/>
      <c r="C14" s="155"/>
      <c r="D14" s="155"/>
      <c r="E14" s="155"/>
    </row>
    <row r="15" spans="1:5" x14ac:dyDescent="0.2">
      <c r="A15" s="41">
        <v>2</v>
      </c>
      <c r="B15" s="146"/>
      <c r="C15" s="155"/>
      <c r="D15" s="155"/>
      <c r="E15" s="155"/>
    </row>
    <row r="16" spans="1:5" x14ac:dyDescent="0.2">
      <c r="A16" s="41">
        <v>3</v>
      </c>
      <c r="B16" s="146"/>
      <c r="C16" s="155"/>
      <c r="D16" s="155"/>
      <c r="E16" s="155"/>
    </row>
    <row r="17" spans="1:5" x14ac:dyDescent="0.2">
      <c r="A17" s="41">
        <v>4</v>
      </c>
      <c r="B17" s="146"/>
      <c r="C17" s="155"/>
      <c r="D17" s="155"/>
      <c r="E17" s="155"/>
    </row>
    <row r="18" spans="1:5" x14ac:dyDescent="0.2">
      <c r="A18" s="41">
        <v>5</v>
      </c>
      <c r="B18" s="146"/>
      <c r="C18" s="155"/>
      <c r="D18" s="155"/>
      <c r="E18" s="155"/>
    </row>
    <row r="19" spans="1:5" x14ac:dyDescent="0.2">
      <c r="A19" s="41">
        <v>6</v>
      </c>
      <c r="B19" s="146"/>
      <c r="C19" s="155"/>
      <c r="D19" s="155"/>
      <c r="E19" s="155"/>
    </row>
    <row r="20" spans="1:5" x14ac:dyDescent="0.2">
      <c r="A20" s="41">
        <v>7</v>
      </c>
      <c r="B20" s="146"/>
      <c r="C20" s="155"/>
      <c r="D20" s="155"/>
      <c r="E20" s="155"/>
    </row>
    <row r="21" spans="1:5" x14ac:dyDescent="0.2">
      <c r="A21" s="41">
        <v>8</v>
      </c>
      <c r="B21" s="146"/>
      <c r="C21" s="155"/>
      <c r="D21" s="155"/>
      <c r="E21" s="155"/>
    </row>
    <row r="22" spans="1:5" x14ac:dyDescent="0.2">
      <c r="A22" s="41">
        <v>9</v>
      </c>
      <c r="B22" s="146"/>
      <c r="C22" s="155"/>
      <c r="D22" s="155"/>
      <c r="E22" s="155"/>
    </row>
    <row r="23" spans="1:5" x14ac:dyDescent="0.2">
      <c r="A23" s="41">
        <v>10</v>
      </c>
      <c r="B23" s="146"/>
      <c r="C23" s="155"/>
      <c r="D23" s="155"/>
      <c r="E23" s="155"/>
    </row>
    <row r="24" spans="1:5" x14ac:dyDescent="0.2">
      <c r="B24" s="156" t="s">
        <v>24</v>
      </c>
      <c r="C24" s="157">
        <f>SUM(C14:C23)</f>
        <v>0</v>
      </c>
      <c r="D24" s="157">
        <f>SUM(D14:D23)</f>
        <v>0</v>
      </c>
      <c r="E24" s="157">
        <f>SUM(E14:E23)</f>
        <v>0</v>
      </c>
    </row>
  </sheetData>
  <sheetProtection algorithmName="SHA-512" hashValue="i7S3wGXG/sgo+pkGdnqX/BVU+z0m4WqOzCv64hLvEphHAzgnf7J0oDFxvjDkNDy0U0dPrjJhsA9sRcDAqzks2A==" saltValue="6SULgiLijXCSx5/58CRkmg==" spinCount="100000" sheet="1" objects="1" scenarios="1" insertRows="0"/>
  <mergeCells count="4">
    <mergeCell ref="B7:C7"/>
    <mergeCell ref="C10:E10"/>
    <mergeCell ref="B10:B11"/>
    <mergeCell ref="A10:A11"/>
  </mergeCells>
  <pageMargins left="0.70866141732283472" right="0.70866141732283472" top="0.78740157480314965" bottom="0.78740157480314965" header="0.31496062992125984" footer="0.31496062992125984"/>
  <pageSetup paperSize="9"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O32"/>
  <sheetViews>
    <sheetView tabSelected="1" workbookViewId="0">
      <selection activeCell="I15" sqref="I15"/>
    </sheetView>
  </sheetViews>
  <sheetFormatPr baseColWidth="10" defaultRowHeight="12.75" x14ac:dyDescent="0.2"/>
  <cols>
    <col min="1" max="1" width="16.85546875" customWidth="1"/>
    <col min="2" max="2" width="25" customWidth="1"/>
    <col min="3" max="4" width="15.85546875" customWidth="1"/>
    <col min="5" max="6" width="16.42578125" customWidth="1"/>
    <col min="7" max="7" width="12.140625" customWidth="1"/>
    <col min="8" max="9" width="16.42578125" customWidth="1"/>
    <col min="10" max="10" width="15.28515625" customWidth="1"/>
    <col min="11" max="11" width="11.7109375" customWidth="1"/>
    <col min="12" max="13" width="16.42578125" customWidth="1"/>
    <col min="14" max="14" width="11.7109375" customWidth="1"/>
  </cols>
  <sheetData>
    <row r="1" spans="1:14" ht="18.75" x14ac:dyDescent="0.3">
      <c r="A1" s="16" t="s">
        <v>72</v>
      </c>
      <c r="B1" s="17"/>
      <c r="C1" s="17"/>
      <c r="D1" s="17"/>
      <c r="E1" s="17"/>
      <c r="F1" s="17"/>
      <c r="G1" s="17"/>
      <c r="H1" s="17"/>
      <c r="I1" s="17"/>
      <c r="J1" s="17"/>
    </row>
    <row r="2" spans="1:14" x14ac:dyDescent="0.2">
      <c r="A2" s="48"/>
      <c r="B2" s="17"/>
      <c r="C2" s="17"/>
      <c r="D2" s="17"/>
      <c r="E2" s="17"/>
      <c r="F2" s="17"/>
      <c r="G2" s="17"/>
      <c r="H2" s="17"/>
      <c r="I2" s="17"/>
      <c r="J2" s="17"/>
    </row>
    <row r="3" spans="1:14" x14ac:dyDescent="0.2">
      <c r="A3" s="161" t="s">
        <v>25</v>
      </c>
      <c r="B3" s="161"/>
      <c r="C3" s="159"/>
      <c r="D3" s="17"/>
      <c r="E3" s="17"/>
      <c r="F3" s="17"/>
      <c r="G3" s="17"/>
      <c r="H3" s="17"/>
      <c r="I3" s="17"/>
      <c r="J3" s="17"/>
    </row>
    <row r="4" spans="1:14" ht="18.75" x14ac:dyDescent="0.3">
      <c r="A4" s="16"/>
      <c r="B4" s="17"/>
      <c r="C4" s="17"/>
      <c r="D4" s="17"/>
      <c r="E4" s="17"/>
      <c r="F4" s="17"/>
      <c r="G4" s="17"/>
      <c r="H4" s="17"/>
      <c r="I4" s="17"/>
      <c r="J4" s="17"/>
    </row>
    <row r="5" spans="1:14" x14ac:dyDescent="0.2">
      <c r="A5" s="64" t="s">
        <v>40</v>
      </c>
      <c r="B5" s="293">
        <f>'Gesamtkostenaufstellung (GKA)'!$D$5</f>
        <v>0</v>
      </c>
      <c r="C5" s="293"/>
      <c r="D5" s="17"/>
      <c r="E5" s="17"/>
      <c r="F5" s="17"/>
      <c r="G5" s="17"/>
      <c r="H5" s="17"/>
      <c r="I5" s="17"/>
      <c r="J5" s="17"/>
    </row>
    <row r="6" spans="1:14" x14ac:dyDescent="0.2">
      <c r="A6" s="64" t="s">
        <v>41</v>
      </c>
      <c r="B6" s="102">
        <f>'Gesamtkostenaufstellung (GKA)'!$D$4</f>
        <v>0</v>
      </c>
      <c r="C6" s="103"/>
      <c r="D6" s="17"/>
      <c r="E6" s="17"/>
      <c r="F6" s="17"/>
      <c r="G6" s="17"/>
      <c r="H6" s="17"/>
      <c r="I6" s="17"/>
      <c r="J6" s="17"/>
    </row>
    <row r="7" spans="1:14" x14ac:dyDescent="0.2">
      <c r="A7" s="64"/>
      <c r="B7" s="103"/>
      <c r="C7" s="103"/>
      <c r="D7" s="17"/>
      <c r="E7" s="17"/>
      <c r="F7" s="17"/>
      <c r="G7" s="17"/>
      <c r="H7" s="17"/>
      <c r="I7" s="17"/>
      <c r="J7" s="17"/>
    </row>
    <row r="8" spans="1:14" ht="12" customHeight="1" x14ac:dyDescent="0.2">
      <c r="A8" s="104"/>
      <c r="B8" s="64" t="s">
        <v>61</v>
      </c>
      <c r="C8" s="17"/>
      <c r="D8" s="17"/>
      <c r="E8" s="17"/>
      <c r="F8" s="17"/>
      <c r="G8" s="17"/>
      <c r="H8" s="17"/>
      <c r="I8" s="17"/>
      <c r="J8" s="17"/>
    </row>
    <row r="9" spans="1:14" x14ac:dyDescent="0.2">
      <c r="A9" s="17"/>
      <c r="B9" s="17"/>
      <c r="C9" s="17"/>
      <c r="D9" s="17"/>
      <c r="E9" s="105"/>
      <c r="F9" s="106"/>
      <c r="G9" s="105"/>
      <c r="H9" s="107"/>
      <c r="I9" s="107"/>
      <c r="J9" s="108"/>
      <c r="K9" s="52"/>
      <c r="L9" s="50"/>
      <c r="M9" s="50"/>
      <c r="N9" s="50"/>
    </row>
    <row r="10" spans="1:14" s="45" customFormat="1" ht="25.5" customHeight="1" x14ac:dyDescent="0.2">
      <c r="A10" s="297" t="s">
        <v>4</v>
      </c>
      <c r="B10" s="299" t="s">
        <v>58</v>
      </c>
      <c r="C10" s="299" t="s">
        <v>77</v>
      </c>
      <c r="D10" s="299" t="s">
        <v>70</v>
      </c>
      <c r="E10" s="299" t="s">
        <v>59</v>
      </c>
      <c r="F10" s="299" t="s">
        <v>60</v>
      </c>
      <c r="G10" s="299" t="s">
        <v>53</v>
      </c>
      <c r="H10" s="294" t="s">
        <v>84</v>
      </c>
      <c r="I10" s="295"/>
      <c r="J10" s="296"/>
      <c r="K10" s="270" t="s">
        <v>112</v>
      </c>
      <c r="L10" s="60"/>
      <c r="M10" s="60"/>
      <c r="N10" s="60"/>
    </row>
    <row r="11" spans="1:14" s="45" customFormat="1" ht="17.25" customHeight="1" x14ac:dyDescent="0.2">
      <c r="A11" s="298"/>
      <c r="B11" s="300"/>
      <c r="C11" s="300"/>
      <c r="D11" s="300"/>
      <c r="E11" s="300"/>
      <c r="F11" s="300"/>
      <c r="G11" s="300"/>
      <c r="H11" s="109">
        <f>'Gesamtkostenaufstellung (GKA)'!J8</f>
        <v>0</v>
      </c>
      <c r="I11" s="109">
        <f>'Gesamtkostenaufstellung (GKA)'!K8</f>
        <v>1</v>
      </c>
      <c r="J11" s="118">
        <f>'Gesamtkostenaufstellung (GKA)'!L8</f>
        <v>2</v>
      </c>
      <c r="K11" s="271"/>
      <c r="L11" s="60"/>
      <c r="M11" s="60"/>
      <c r="N11" s="60"/>
    </row>
    <row r="12" spans="1:14" x14ac:dyDescent="0.2">
      <c r="A12" s="11">
        <v>1</v>
      </c>
      <c r="B12" s="11">
        <f t="shared" ref="B12:C12" si="0">A12+1</f>
        <v>2</v>
      </c>
      <c r="C12" s="11">
        <f t="shared" si="0"/>
        <v>3</v>
      </c>
      <c r="D12" s="11">
        <f t="shared" ref="D12" si="1">C12+1</f>
        <v>4</v>
      </c>
      <c r="E12" s="11">
        <f t="shared" ref="E12:F12" si="2">D12+1</f>
        <v>5</v>
      </c>
      <c r="F12" s="11">
        <f t="shared" si="2"/>
        <v>6</v>
      </c>
      <c r="G12" s="11">
        <f t="shared" ref="G12" si="3">F12+1</f>
        <v>7</v>
      </c>
      <c r="H12" s="11">
        <f t="shared" ref="H12" si="4">G12+1</f>
        <v>8</v>
      </c>
      <c r="I12" s="11">
        <f t="shared" ref="I12:K12" si="5">H12+1</f>
        <v>9</v>
      </c>
      <c r="J12" s="11">
        <f t="shared" ref="J12" si="6">I12+1</f>
        <v>10</v>
      </c>
      <c r="K12" s="11">
        <f t="shared" si="5"/>
        <v>11</v>
      </c>
      <c r="L12" s="53"/>
      <c r="M12" s="53"/>
      <c r="N12" s="53"/>
    </row>
    <row r="13" spans="1:14" s="45" customFormat="1" ht="36" x14ac:dyDescent="0.15">
      <c r="A13" s="110"/>
      <c r="B13" s="111" t="s">
        <v>48</v>
      </c>
      <c r="C13" s="111" t="s">
        <v>48</v>
      </c>
      <c r="D13" s="111" t="s">
        <v>48</v>
      </c>
      <c r="E13" s="111" t="s">
        <v>48</v>
      </c>
      <c r="F13" s="111" t="s">
        <v>48</v>
      </c>
      <c r="G13" s="111" t="s">
        <v>78</v>
      </c>
      <c r="H13" s="111" t="s">
        <v>48</v>
      </c>
      <c r="I13" s="111" t="s">
        <v>48</v>
      </c>
      <c r="J13" s="111" t="s">
        <v>48</v>
      </c>
      <c r="K13" s="184" t="s">
        <v>114</v>
      </c>
      <c r="L13" s="54"/>
      <c r="M13" s="54"/>
      <c r="N13" s="54"/>
    </row>
    <row r="14" spans="1:14" x14ac:dyDescent="0.2">
      <c r="A14" s="112" t="s">
        <v>14</v>
      </c>
      <c r="B14" s="112" t="s">
        <v>76</v>
      </c>
      <c r="C14" s="113">
        <v>4000</v>
      </c>
      <c r="D14" s="112">
        <v>400</v>
      </c>
      <c r="E14" s="112">
        <v>20</v>
      </c>
      <c r="F14" s="112">
        <v>12</v>
      </c>
      <c r="G14" s="114">
        <f>C14/D14*E14*F14</f>
        <v>2400</v>
      </c>
      <c r="H14" s="114">
        <v>800</v>
      </c>
      <c r="I14" s="114">
        <v>800</v>
      </c>
      <c r="J14" s="114">
        <v>800</v>
      </c>
      <c r="K14" s="114">
        <f>H14+I14+J14</f>
        <v>2400</v>
      </c>
      <c r="L14" s="61"/>
      <c r="M14" s="61"/>
      <c r="N14" s="61"/>
    </row>
    <row r="15" spans="1:14" x14ac:dyDescent="0.2">
      <c r="A15" s="6">
        <v>1</v>
      </c>
      <c r="B15" s="146"/>
      <c r="C15" s="160"/>
      <c r="D15" s="148"/>
      <c r="E15" s="148"/>
      <c r="F15" s="148"/>
      <c r="G15" s="158" t="e">
        <f>ROUND(C15/D15*E15*F15,2)</f>
        <v>#DIV/0!</v>
      </c>
      <c r="H15" s="160"/>
      <c r="I15" s="160"/>
      <c r="J15" s="160"/>
      <c r="K15" s="187"/>
      <c r="L15" s="62"/>
      <c r="M15" s="52"/>
      <c r="N15" s="63"/>
    </row>
    <row r="16" spans="1:14" x14ac:dyDescent="0.2">
      <c r="A16" s="6">
        <v>2</v>
      </c>
      <c r="B16" s="146"/>
      <c r="C16" s="160"/>
      <c r="D16" s="148"/>
      <c r="E16" s="148"/>
      <c r="F16" s="148"/>
      <c r="G16" s="158" t="e">
        <f t="shared" ref="G16:G21" si="7">ROUND(C16/D16*E16*F16,2)</f>
        <v>#DIV/0!</v>
      </c>
      <c r="H16" s="160"/>
      <c r="I16" s="160"/>
      <c r="J16" s="160"/>
      <c r="K16" s="187"/>
      <c r="L16" s="62"/>
      <c r="M16" s="52"/>
      <c r="N16" s="63"/>
    </row>
    <row r="17" spans="1:15" x14ac:dyDescent="0.2">
      <c r="A17" s="6">
        <v>3</v>
      </c>
      <c r="B17" s="146"/>
      <c r="C17" s="160"/>
      <c r="D17" s="148"/>
      <c r="E17" s="148"/>
      <c r="F17" s="148"/>
      <c r="G17" s="158" t="e">
        <f t="shared" si="7"/>
        <v>#DIV/0!</v>
      </c>
      <c r="H17" s="160"/>
      <c r="I17" s="160"/>
      <c r="J17" s="160"/>
      <c r="K17" s="187"/>
      <c r="L17" s="62"/>
      <c r="M17" s="52"/>
      <c r="N17" s="63"/>
    </row>
    <row r="18" spans="1:15" x14ac:dyDescent="0.2">
      <c r="A18" s="6">
        <v>4</v>
      </c>
      <c r="B18" s="146"/>
      <c r="C18" s="160"/>
      <c r="D18" s="148"/>
      <c r="E18" s="148"/>
      <c r="F18" s="148"/>
      <c r="G18" s="158" t="e">
        <f t="shared" si="7"/>
        <v>#DIV/0!</v>
      </c>
      <c r="H18" s="160"/>
      <c r="I18" s="160"/>
      <c r="J18" s="160"/>
      <c r="K18" s="187"/>
      <c r="L18" s="62"/>
      <c r="M18" s="52"/>
      <c r="N18" s="63"/>
    </row>
    <row r="19" spans="1:15" x14ac:dyDescent="0.2">
      <c r="A19" s="6">
        <v>5</v>
      </c>
      <c r="B19" s="146"/>
      <c r="C19" s="160"/>
      <c r="D19" s="148"/>
      <c r="E19" s="148"/>
      <c r="F19" s="148"/>
      <c r="G19" s="158" t="e">
        <f t="shared" si="7"/>
        <v>#DIV/0!</v>
      </c>
      <c r="H19" s="160"/>
      <c r="I19" s="160"/>
      <c r="J19" s="160"/>
      <c r="K19" s="187"/>
      <c r="L19" s="62"/>
      <c r="M19" s="52"/>
      <c r="N19" s="63"/>
    </row>
    <row r="20" spans="1:15" x14ac:dyDescent="0.2">
      <c r="A20" s="6">
        <v>6</v>
      </c>
      <c r="B20" s="146"/>
      <c r="C20" s="160"/>
      <c r="D20" s="148"/>
      <c r="E20" s="148"/>
      <c r="F20" s="148"/>
      <c r="G20" s="158" t="e">
        <f t="shared" si="7"/>
        <v>#DIV/0!</v>
      </c>
      <c r="H20" s="160"/>
      <c r="I20" s="160"/>
      <c r="J20" s="160"/>
      <c r="K20" s="187"/>
      <c r="L20" s="62"/>
      <c r="M20" s="52"/>
      <c r="N20" s="63"/>
    </row>
    <row r="21" spans="1:15" x14ac:dyDescent="0.2">
      <c r="A21" s="6">
        <v>7</v>
      </c>
      <c r="B21" s="146"/>
      <c r="C21" s="160"/>
      <c r="D21" s="148"/>
      <c r="E21" s="148"/>
      <c r="F21" s="148"/>
      <c r="G21" s="158" t="e">
        <f t="shared" si="7"/>
        <v>#DIV/0!</v>
      </c>
      <c r="H21" s="160"/>
      <c r="I21" s="160"/>
      <c r="J21" s="160"/>
      <c r="K21" s="187"/>
      <c r="L21" s="62"/>
      <c r="M21" s="52"/>
      <c r="N21" s="63"/>
    </row>
    <row r="22" spans="1:15" s="50" customFormat="1" x14ac:dyDescent="0.2">
      <c r="A22" s="115"/>
      <c r="B22" s="116"/>
      <c r="C22" s="117"/>
      <c r="D22" s="115"/>
      <c r="E22" s="115"/>
      <c r="F22" s="128" t="s">
        <v>24</v>
      </c>
      <c r="G22" s="157" t="e">
        <f>SUM(G15:G21)</f>
        <v>#DIV/0!</v>
      </c>
      <c r="H22" s="157">
        <f>SUM(H15:H21)</f>
        <v>0</v>
      </c>
      <c r="I22" s="157">
        <f t="shared" ref="I22:J22" si="8">SUM(I15:I21)</f>
        <v>0</v>
      </c>
      <c r="J22" s="157">
        <f t="shared" si="8"/>
        <v>0</v>
      </c>
      <c r="K22" s="157">
        <f>SUM(H22:J22)</f>
        <v>0</v>
      </c>
      <c r="N22" s="51"/>
    </row>
    <row r="23" spans="1:15" x14ac:dyDescent="0.2">
      <c r="A23" s="17"/>
      <c r="B23" s="17"/>
      <c r="C23" s="17"/>
      <c r="D23" s="17"/>
      <c r="E23" s="17"/>
      <c r="G23" s="107"/>
      <c r="H23" s="107"/>
      <c r="I23" s="107"/>
      <c r="J23" s="107"/>
      <c r="K23" s="50"/>
      <c r="L23" s="50"/>
      <c r="M23" s="50"/>
      <c r="N23" s="50"/>
      <c r="O23" s="50"/>
    </row>
    <row r="24" spans="1:15" x14ac:dyDescent="0.2">
      <c r="A24" s="119"/>
      <c r="G24" s="120"/>
      <c r="H24" s="107"/>
      <c r="I24" s="107"/>
      <c r="J24" s="120"/>
      <c r="K24" s="55"/>
      <c r="L24" s="50"/>
      <c r="M24" s="50"/>
      <c r="N24" s="55"/>
      <c r="O24" s="50"/>
    </row>
    <row r="25" spans="1:15" x14ac:dyDescent="0.2">
      <c r="G25" s="50"/>
      <c r="H25" s="50"/>
      <c r="I25" s="50"/>
      <c r="J25" s="50"/>
      <c r="K25" s="50"/>
      <c r="L25" s="50"/>
      <c r="M25" s="50"/>
      <c r="N25" s="50"/>
      <c r="O25" s="50"/>
    </row>
    <row r="27" spans="1:15" x14ac:dyDescent="0.2">
      <c r="B27" s="47"/>
      <c r="C27" s="52"/>
      <c r="D27" s="50"/>
      <c r="E27" s="50"/>
      <c r="F27" s="50"/>
    </row>
    <row r="28" spans="1:15" x14ac:dyDescent="0.2">
      <c r="C28" s="50"/>
      <c r="D28" s="61"/>
      <c r="E28" s="50"/>
      <c r="F28" s="50"/>
    </row>
    <row r="29" spans="1:15" x14ac:dyDescent="0.2">
      <c r="B29" s="47"/>
      <c r="C29" s="50"/>
      <c r="D29" s="50"/>
      <c r="E29" s="50"/>
      <c r="F29" s="50"/>
    </row>
    <row r="30" spans="1:15" x14ac:dyDescent="0.2">
      <c r="C30" s="50"/>
      <c r="D30" s="50"/>
      <c r="E30" s="50"/>
      <c r="F30" s="50"/>
    </row>
    <row r="31" spans="1:15" x14ac:dyDescent="0.2">
      <c r="C31" s="50"/>
      <c r="D31" s="50"/>
      <c r="E31" s="50"/>
      <c r="F31" s="50"/>
    </row>
    <row r="32" spans="1:15" x14ac:dyDescent="0.2">
      <c r="C32" s="50"/>
      <c r="D32" s="50"/>
      <c r="E32" s="50"/>
      <c r="F32" s="50"/>
    </row>
  </sheetData>
  <sheetProtection algorithmName="SHA-512" hashValue="idtwfOnZx85gojwadsPxcWQC2XPnLMI3jUFpX+FwEX2VqY2OJpBdh6co2ZKZXQuD1F2Rf/h8jCjhxO+brPKIUA==" saltValue="XXXvoTNwLyX0+TCCq/+alg==" spinCount="100000" sheet="1" objects="1" scenarios="1" insertRows="0"/>
  <mergeCells count="10">
    <mergeCell ref="K10:K11"/>
    <mergeCell ref="B5:C5"/>
    <mergeCell ref="H10:J10"/>
    <mergeCell ref="A10:A11"/>
    <mergeCell ref="B10:B11"/>
    <mergeCell ref="C10:C11"/>
    <mergeCell ref="D10:D11"/>
    <mergeCell ref="E10:E11"/>
    <mergeCell ref="F10:F11"/>
    <mergeCell ref="G10:G11"/>
  </mergeCells>
  <phoneticPr fontId="34" type="noConversion"/>
  <conditionalFormatting sqref="G14:K22">
    <cfRule type="expression" dxfId="1" priority="5" stopIfTrue="1">
      <formula>AND(G14=SUM($H14:$J14),$K14&lt;&gt;$G14)</formula>
    </cfRule>
  </conditionalFormatting>
  <pageMargins left="0.70866141732283472" right="0.70866141732283472" top="0.78740157480314965" bottom="0.78740157480314965" header="0.31496062992125984" footer="0.31496062992125984"/>
  <pageSetup paperSize="9" scale="80"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2</vt:i4>
      </vt:variant>
    </vt:vector>
  </HeadingPairs>
  <TitlesOfParts>
    <vt:vector size="10" baseType="lpstr">
      <vt:lpstr>Erläuterungen zur Aufstellung</vt:lpstr>
      <vt:lpstr>Gesamtkostenaufstellung (GKA)</vt:lpstr>
      <vt:lpstr>K-Hilfe Personalkosten</vt:lpstr>
      <vt:lpstr>K-Hilfe Honorare</vt:lpstr>
      <vt:lpstr>K-Hilfe Ext. Auftragsvergabe</vt:lpstr>
      <vt:lpstr>K-Hilfe Projektbez.Anschaffung.</vt:lpstr>
      <vt:lpstr>K-Hilfe Sonstige Sachausgaben</vt:lpstr>
      <vt:lpstr>K-Hilfe Mietausgaben</vt:lpstr>
      <vt:lpstr>'Erläuterungen zur Aufstellung'!Druckbereich</vt:lpstr>
      <vt:lpstr>'Gesamtkostenaufstellung (GKA)'!Druckbereich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SenStadtWohn IV B 3</dc:creator>
  <cp:lastModifiedBy>Pohland, Anka</cp:lastModifiedBy>
  <cp:lastPrinted>2026-03-26T21:41:17Z</cp:lastPrinted>
  <dcterms:created xsi:type="dcterms:W3CDTF">2009-02-20T08:35:34Z</dcterms:created>
  <dcterms:modified xsi:type="dcterms:W3CDTF">2026-04-07T13:13:55Z</dcterms:modified>
</cp:coreProperties>
</file>