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Ex1.xml" ContentType="application/vnd.ms-office.chartex+xml"/>
  <Override PartName="/xl/charts/style1.xml" ContentType="application/vnd.ms-office.chartstyle+xml"/>
  <Override PartName="/xl/charts/colors1.xml" ContentType="application/vnd.ms-office.chartcolorstyle+xml"/>
  <Override PartName="/xl/customProperty1.bin" ContentType="application/vnd.openxmlformats-officedocument.spreadsheetml.customProperty"/>
  <Override PartName="/xl/customProperty2.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codeName="DieseArbeitsmappe" defaultThemeVersion="124226"/>
  <mc:AlternateContent xmlns:mc="http://schemas.openxmlformats.org/markup-compatibility/2006">
    <mc:Choice Requires="x15">
      <x15ac:absPath xmlns:x15ac="http://schemas.microsoft.com/office/spreadsheetml/2010/11/ac" url="E:\Akten (Produktiv)\Strukturierte Ablage\SenKultGZ\BKRW\07_BKRW – Projektförderung und Zuschüsse\PF-GWZ-2026\01 Ausschreibung\"/>
    </mc:Choice>
  </mc:AlternateContent>
  <xr:revisionPtr revIDLastSave="0" documentId="13_ncr:1_{12B30231-FB2E-421A-B78A-AF12E51C3EC7}" xr6:coauthVersionLast="47" xr6:coauthVersionMax="47" xr10:uidLastSave="{00000000-0000-0000-0000-000000000000}"/>
  <bookViews>
    <workbookView xWindow="6492" yWindow="696" windowWidth="12996" windowHeight="10008" tabRatio="864" xr2:uid="{00000000-000D-0000-FFFF-FFFF00000000}"/>
  </bookViews>
  <sheets>
    <sheet name="Antragsformular" sheetId="105" r:id="rId1"/>
    <sheet name="Drop Downs" sheetId="6" r:id="rId2"/>
    <sheet name="Berechnung KOPartn" sheetId="54" state="hidden" r:id="rId3"/>
  </sheets>
  <definedNames>
    <definedName name="_xlnm._FilterDatabase" localSheetId="0" hidden="1">Antragsformular!$B$218:$C$218</definedName>
    <definedName name="_xlnm._FilterDatabase" localSheetId="1" hidden="1">'Drop Downs'!$A$22:$A$29</definedName>
    <definedName name="_ftn1" localSheetId="0">Antragsformular!#REF!</definedName>
    <definedName name="_ftn2" localSheetId="0">Antragsformular!#REF!</definedName>
    <definedName name="_ftn3" localSheetId="0">Antragsformular!#REF!</definedName>
    <definedName name="_ftnref1" localSheetId="0">Antragsformular!#REF!</definedName>
    <definedName name="_ftnref2" localSheetId="0">Antragsformular!#REF!</definedName>
    <definedName name="_ftnref3" localSheetId="0">Antragsformular!#REF!</definedName>
    <definedName name="_Toc48132631" localSheetId="1">'Drop Downs'!$D$3</definedName>
    <definedName name="_Toc48132632" localSheetId="1">'Drop Downs'!$D$5</definedName>
    <definedName name="_xlchart.v1.0" hidden="1">Antragsformular!$A$210:$A$212</definedName>
    <definedName name="_xlchart.v1.1" hidden="1">Antragsformular!$B$210:$B$212</definedName>
    <definedName name="Anzahl_der_Kooperationspartner" localSheetId="2">'Berechnung KOPartn'!$B$2:$J$2</definedName>
    <definedName name="kop" localSheetId="0">Antragsformular!$C$49</definedName>
    <definedName name="k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105" l="1"/>
  <c r="E209" i="105" l="1"/>
  <c r="A209" i="105"/>
  <c r="E208" i="105"/>
  <c r="A208" i="105"/>
  <c r="E207" i="105"/>
  <c r="A207" i="105"/>
  <c r="E206" i="105"/>
  <c r="A206" i="105"/>
  <c r="E205" i="105"/>
  <c r="A205" i="105"/>
  <c r="E204" i="105"/>
  <c r="A204" i="105"/>
  <c r="E203" i="105"/>
  <c r="A203" i="105"/>
  <c r="E202" i="105"/>
  <c r="A202" i="105"/>
  <c r="E201" i="105"/>
  <c r="A201" i="105"/>
  <c r="B200" i="105"/>
  <c r="B199" i="105"/>
  <c r="B198" i="105"/>
  <c r="B197" i="105"/>
  <c r="B196" i="105"/>
  <c r="B195" i="105"/>
  <c r="B194" i="105"/>
  <c r="B193" i="105"/>
  <c r="E177" i="105"/>
  <c r="E172" i="105"/>
  <c r="E169" i="105"/>
  <c r="G122" i="105"/>
  <c r="H122" i="105" s="1"/>
  <c r="D179" i="105" s="1"/>
  <c r="D208" i="105" s="1"/>
  <c r="B208" i="105" s="1"/>
  <c r="H121" i="105"/>
  <c r="H120" i="105"/>
  <c r="H119" i="105"/>
  <c r="D50" i="105"/>
  <c r="G115" i="105"/>
  <c r="H115" i="105" s="1"/>
  <c r="D178" i="105" s="1"/>
  <c r="D207" i="105" s="1"/>
  <c r="B207" i="105" s="1"/>
  <c r="H114" i="105"/>
  <c r="H113" i="105"/>
  <c r="H112" i="105"/>
  <c r="G107" i="105"/>
  <c r="C176" i="105" s="1"/>
  <c r="H106" i="105"/>
  <c r="H105" i="105"/>
  <c r="H104" i="105"/>
  <c r="G101" i="105"/>
  <c r="C175" i="105" s="1"/>
  <c r="H100" i="105"/>
  <c r="H99" i="105"/>
  <c r="H98" i="105"/>
  <c r="H97" i="105"/>
  <c r="G94" i="105"/>
  <c r="C174" i="105" s="1"/>
  <c r="H93" i="105"/>
  <c r="H92" i="105"/>
  <c r="G89" i="105"/>
  <c r="C173" i="105" s="1"/>
  <c r="H88" i="105"/>
  <c r="H87" i="105"/>
  <c r="G82" i="105"/>
  <c r="H82" i="105" s="1"/>
  <c r="D171" i="105" s="1"/>
  <c r="D202" i="105" s="1"/>
  <c r="B202" i="105" s="1"/>
  <c r="H81" i="105"/>
  <c r="H80" i="105"/>
  <c r="H79" i="105"/>
  <c r="H78" i="105"/>
  <c r="H77" i="105"/>
  <c r="H76" i="105"/>
  <c r="H75" i="105"/>
  <c r="G72" i="105"/>
  <c r="H72" i="105" s="1"/>
  <c r="D170" i="105" s="1"/>
  <c r="D201" i="105" s="1"/>
  <c r="B201" i="105" s="1"/>
  <c r="H71" i="105"/>
  <c r="H70" i="105"/>
  <c r="F6" i="105"/>
  <c r="D180" i="105" l="1"/>
  <c r="D209" i="105" s="1"/>
  <c r="B209" i="105" s="1"/>
  <c r="C50" i="105"/>
  <c r="C180" i="105" s="1"/>
  <c r="C179" i="105"/>
  <c r="E181" i="105"/>
  <c r="C178" i="105"/>
  <c r="C171" i="105"/>
  <c r="C170" i="105"/>
  <c r="C172" i="105"/>
  <c r="D172" i="105" s="1"/>
  <c r="C185" i="105" s="1"/>
  <c r="B211" i="105" s="1"/>
  <c r="H107" i="105"/>
  <c r="D176" i="105" s="1"/>
  <c r="D206" i="105" s="1"/>
  <c r="B206" i="105" s="1"/>
  <c r="H89" i="105"/>
  <c r="D173" i="105" s="1"/>
  <c r="D203" i="105" s="1"/>
  <c r="B203" i="105" s="1"/>
  <c r="H94" i="105"/>
  <c r="D174" i="105" s="1"/>
  <c r="D204" i="105" s="1"/>
  <c r="B204" i="105" s="1"/>
  <c r="H101" i="105"/>
  <c r="D175" i="105" s="1"/>
  <c r="D205" i="105" s="1"/>
  <c r="B205" i="105" s="1"/>
  <c r="C177" i="105" l="1"/>
  <c r="D177" i="105" s="1"/>
  <c r="C186" i="105" s="1"/>
  <c r="B212" i="105" s="1"/>
  <c r="C169" i="105"/>
  <c r="D169" i="105" s="1"/>
  <c r="C184" i="105" s="1"/>
  <c r="B210" i="105" s="1"/>
  <c r="C181" i="105" l="1"/>
  <c r="D181" i="105" s="1"/>
  <c r="B213" i="105" s="1"/>
  <c r="C187" i="105" l="1"/>
  <c r="C6" i="54" l="1"/>
  <c r="D6" i="54"/>
  <c r="E6" i="54"/>
  <c r="F6" i="54"/>
  <c r="G6" i="54"/>
  <c r="H6" i="54"/>
  <c r="I6" i="54"/>
  <c r="J6" i="54"/>
  <c r="C5" i="54"/>
  <c r="B5" i="54"/>
  <c r="D5" i="54"/>
  <c r="E5" i="54"/>
  <c r="F5" i="54"/>
  <c r="G5" i="54"/>
  <c r="H5" i="54"/>
  <c r="I5" i="54"/>
  <c r="J5" i="54"/>
  <c r="K5" i="54"/>
  <c r="L5" i="54"/>
  <c r="M5" i="54"/>
  <c r="C3" i="54"/>
  <c r="D3" i="54"/>
  <c r="E3" i="54"/>
  <c r="F3" i="54"/>
  <c r="G3" i="54"/>
  <c r="H3" i="54"/>
  <c r="I3" i="54"/>
  <c r="B4" i="54"/>
  <c r="K4" i="54"/>
  <c r="L4" i="54"/>
  <c r="D4" i="54"/>
  <c r="E4" i="54"/>
  <c r="F4" i="54"/>
  <c r="G4" i="54"/>
  <c r="H4" i="54"/>
  <c r="I4" i="54"/>
  <c r="J4" i="54"/>
  <c r="C4" i="54"/>
  <c r="B3" i="54"/>
  <c r="B6" i="5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Wiese, Anna</author>
  </authors>
  <commentList>
    <comment ref="E134" authorId="0" shapeId="0" xr:uid="{F44B0771-CC4D-42FD-B099-026361B00C6E}">
      <text>
        <r>
          <rPr>
            <b/>
            <sz val="9"/>
            <color indexed="81"/>
            <rFont val="Segoe UI"/>
            <family val="2"/>
          </rPr>
          <t>Wiese, Anna:</t>
        </r>
        <r>
          <rPr>
            <sz val="9"/>
            <color indexed="81"/>
            <rFont val="Segoe UI"/>
            <family val="2"/>
          </rPr>
          <t xml:space="preserve">
relevant oder kann hier gelöscht werden?</t>
        </r>
      </text>
    </comment>
  </commentList>
</comments>
</file>

<file path=xl/sharedStrings.xml><?xml version="1.0" encoding="utf-8"?>
<sst xmlns="http://schemas.openxmlformats.org/spreadsheetml/2006/main" count="218" uniqueCount="188">
  <si>
    <t>Projektbezeichnung</t>
  </si>
  <si>
    <t xml:space="preserve">Projektzeitraum </t>
  </si>
  <si>
    <t>Festveranstaltung</t>
  </si>
  <si>
    <t>BKRW</t>
  </si>
  <si>
    <t>App.: -400</t>
  </si>
  <si>
    <t>App.: -401</t>
  </si>
  <si>
    <t>App.: -612</t>
  </si>
  <si>
    <t>App.: -310</t>
  </si>
  <si>
    <t>App.: -804</t>
  </si>
  <si>
    <t>App.: -389</t>
  </si>
  <si>
    <t>I. Allgemeine Angaben</t>
  </si>
  <si>
    <t>Vorträge</t>
  </si>
  <si>
    <t>Dialoge</t>
  </si>
  <si>
    <t>Diskussionsformate</t>
  </si>
  <si>
    <t>Filmreihen</t>
  </si>
  <si>
    <t>Fortbildungs- und Qualifizierungsmaßnahmen</t>
  </si>
  <si>
    <t>Lesungen</t>
  </si>
  <si>
    <t>Performances</t>
  </si>
  <si>
    <t>Studien</t>
  </si>
  <si>
    <t>Symposien und Tagungen</t>
  </si>
  <si>
    <t>Veranstaltungsreihen</t>
  </si>
  <si>
    <t>Sonstige</t>
  </si>
  <si>
    <t>%</t>
  </si>
  <si>
    <t>2. Innovation / Originalität</t>
  </si>
  <si>
    <t>3. Nachhaltigkeit</t>
  </si>
  <si>
    <t>4. Fachliche Kompetenzen und Ressourcen</t>
  </si>
  <si>
    <t>IV. Organisation</t>
  </si>
  <si>
    <t>1. Netzwerkbildung</t>
  </si>
  <si>
    <t>Inhaltliche Kriterien</t>
  </si>
  <si>
    <t>Qualitätskriterien</t>
  </si>
  <si>
    <t>Organisation</t>
  </si>
  <si>
    <t>Pkt.</t>
  </si>
  <si>
    <t>V. Auswertung</t>
  </si>
  <si>
    <t>max.</t>
  </si>
  <si>
    <t>1. Relevanz / Modellcharakter</t>
  </si>
  <si>
    <t>VI. Gesamtergebnis und Empfehlung</t>
  </si>
  <si>
    <t xml:space="preserve">den inhaltlichen, </t>
  </si>
  <si>
    <t xml:space="preserve">zu </t>
  </si>
  <si>
    <t xml:space="preserve">% </t>
  </si>
  <si>
    <t xml:space="preserve">Eine Förderung </t>
  </si>
  <si>
    <t>empfohlen.</t>
  </si>
  <si>
    <t>Gesamt</t>
  </si>
  <si>
    <t xml:space="preserve">somit zu </t>
  </si>
  <si>
    <t>Das Projekt entspricht zu</t>
  </si>
  <si>
    <t>den gesamten Anforderungen.</t>
  </si>
  <si>
    <t>Relevanz</t>
  </si>
  <si>
    <t>Nachhaltigkeit</t>
  </si>
  <si>
    <t>Netzwerkbildung</t>
  </si>
  <si>
    <t>Öffentlichkeitsarbeit</t>
  </si>
  <si>
    <t xml:space="preserve">Anmerkungen: </t>
  </si>
  <si>
    <t>Kapitel/Titel/Haushaltsjahr:</t>
  </si>
  <si>
    <t>0820</t>
  </si>
  <si>
    <t>Drop-Down-Listen</t>
  </si>
  <si>
    <t>den qualitativen,</t>
  </si>
  <si>
    <t>den organisatorischen und</t>
  </si>
  <si>
    <t>Inhalt</t>
  </si>
  <si>
    <t>Qualität</t>
  </si>
  <si>
    <t>1. Konzept</t>
  </si>
  <si>
    <t>Konzept</t>
  </si>
  <si>
    <t>2. Projektziele, Erfolgskontrolle, Resonanz</t>
  </si>
  <si>
    <t>(Kurzinfo zum Antragsteller und zur Projektidee, Berlinbezug)</t>
  </si>
  <si>
    <t>Projektziele, Erfolgskontrolle, Resonanz</t>
  </si>
  <si>
    <t>Innovation, Originalität</t>
  </si>
  <si>
    <t>Fachliche Kompetenzen, Ressourcen</t>
  </si>
  <si>
    <t>Anzahl KOPartn</t>
  </si>
  <si>
    <t>Anzahl²</t>
  </si>
  <si>
    <t>(Anzahl² * 2) + 2</t>
  </si>
  <si>
    <t>(Anzahl * 10) - Anzahl + 1</t>
  </si>
  <si>
    <t>(Anzahl * 10) + 2*Anzahl + 1</t>
  </si>
  <si>
    <t>Kooperationen</t>
  </si>
  <si>
    <t>"gesicherte Geschäftsführung"</t>
  </si>
  <si>
    <t>BKRW 1</t>
  </si>
  <si>
    <t>BKRW 3</t>
  </si>
  <si>
    <t>BKRW 2</t>
  </si>
  <si>
    <t>BKRW 5</t>
  </si>
  <si>
    <t>BKRW 6</t>
  </si>
  <si>
    <t>BKRW 7</t>
  </si>
  <si>
    <t>App.: -691</t>
  </si>
  <si>
    <t>Senatsverwaltung für Kultur und Gesellschaftlichen Zusammenhalt</t>
  </si>
  <si>
    <t>Verfassungsschutzbericht</t>
  </si>
  <si>
    <t>kein Eintrag im aktuellen Verfassungsschutzbericht</t>
  </si>
  <si>
    <t>Eintragung im aktuellen verfassungsschutzbericht</t>
  </si>
  <si>
    <t>ja</t>
  </si>
  <si>
    <t xml:space="preserve">Der Verein  wird nicht im VSS Bund
 und VSS Land jeweils von 2023 erwähnt. </t>
  </si>
  <si>
    <r>
      <t xml:space="preserve">Antragsteller*in </t>
    </r>
    <r>
      <rPr>
        <sz val="11"/>
        <rFont val="Berlin Type Office"/>
        <family val="2"/>
      </rPr>
      <t>(Projektträger)</t>
    </r>
  </si>
  <si>
    <r>
      <t xml:space="preserve">   </t>
    </r>
    <r>
      <rPr>
        <sz val="11"/>
        <color rgb="FF181717"/>
        <rFont val="Berlin Type Office"/>
        <family val="2"/>
      </rPr>
      <t xml:space="preserve"> </t>
    </r>
  </si>
  <si>
    <t>Verbandszugehörigkeit</t>
  </si>
  <si>
    <t>Rechtsform</t>
  </si>
  <si>
    <t xml:space="preserve">Telefon </t>
  </si>
  <si>
    <t>E-Mail-Adresse</t>
  </si>
  <si>
    <t xml:space="preserve">Ggf. Homepage, </t>
  </si>
  <si>
    <t xml:space="preserve">Sozialmediakanäle bzw. -seiten </t>
  </si>
  <si>
    <r>
      <t xml:space="preserve">Ergebnis </t>
    </r>
    <r>
      <rPr>
        <i/>
        <sz val="11"/>
        <color theme="1"/>
        <rFont val="Berlin Type Office"/>
        <family val="2"/>
      </rPr>
      <t>(Punktzahl/Prozent)</t>
    </r>
  </si>
  <si>
    <t>ca. 10 % / zusätzlichem Partner @ in Punkten</t>
  </si>
  <si>
    <t xml:space="preserve">   nein </t>
  </si>
  <si>
    <t xml:space="preserve">  ja, wie folgt:  </t>
  </si>
  <si>
    <t xml:space="preserve">Der Beauftragte für Kirchen, </t>
  </si>
  <si>
    <t>Religions- und Weltanschauungsgemeinschaften</t>
  </si>
  <si>
    <t>Transparenzregister-Nr.</t>
  </si>
  <si>
    <t>Vertretungsberechtigt*r</t>
  </si>
  <si>
    <t xml:space="preserve">Ansprechpartner*in </t>
  </si>
  <si>
    <t xml:space="preserve">Adresse / Geschäftssitz des/der Antragstellers*in </t>
  </si>
  <si>
    <t>Religiöse/weltanschauliche/ säkulare/sonstige Ausrichtung</t>
  </si>
  <si>
    <t>II. Projektinhalte</t>
  </si>
  <si>
    <t>Anzahl fest Angestellter</t>
  </si>
  <si>
    <t>Erste/-r Projektpartner*in</t>
  </si>
  <si>
    <t>Zweite/-r Projektpartner*in</t>
  </si>
  <si>
    <t>Bei weiteren Projektpartner*innen legt der Antragstellende als Anlage eine Tabelle bei.</t>
  </si>
  <si>
    <t>Haben Sie in den letzten zwei Jahren bereits staatliche Zuwendungen erhalten?</t>
  </si>
  <si>
    <t xml:space="preserve">Fachliche Antragsprüfung zum </t>
  </si>
  <si>
    <t xml:space="preserve">Antrag auf Gewährung einer Zuwendung vom       </t>
  </si>
  <si>
    <t>Wurden Drittmittel beantragt?</t>
  </si>
  <si>
    <t>Kalkulation liegt an als:</t>
  </si>
  <si>
    <t>Betragen die Eigenmittel 10% der Ausgaben?</t>
  </si>
  <si>
    <t>Antragssumme:</t>
  </si>
  <si>
    <t>Finanzierungsplan</t>
  </si>
  <si>
    <t>Wirtschaftsplan</t>
  </si>
  <si>
    <t>nein</t>
  </si>
  <si>
    <t>nein, Fundraisingkonzept liegt bei</t>
  </si>
  <si>
    <t>teilweise gem. Begründung in der Anlage</t>
  </si>
  <si>
    <t>ja, gem. Aufstellung in der Anlage</t>
  </si>
  <si>
    <t>Besteht eine Vorsteuerabzugsberechtigung des Antragstellenden?</t>
  </si>
  <si>
    <t>ja, gem. Auflistung in der Anlage (Zuwendungsgeber, -summe, -zweck, -zeitraum)</t>
  </si>
  <si>
    <t>Adresse / Geschäftssitz des/der Antragstellers*in 
Ansprechpartner*in
Telefon/E-Mail
ggf. Homepage, Social-Media</t>
  </si>
  <si>
    <t>Erklärungen zum Antrag</t>
  </si>
  <si>
    <t xml:space="preserve">Hiermit erkläre ich, dass ich meinen Arbeitnehmer*innen mindestens den Lohn nach § 9 LMiLoGBln in der aktuell geltenden Höhe zahle. </t>
  </si>
  <si>
    <t xml:space="preserve">Hiermit erkläre ich, dass das Landesmindestlohngesetz Berlin für mich nicht zutrifft, da ich derzeit und bis zum Ende des Bewilligungszeitraums keine Arbeitnehmer*innen beschäftige bzw. beschäftigen werde, die unter die oben genannte Definition fallen. </t>
  </si>
  <si>
    <t>Hiermit wird erklärt, dass mit dem Vorhaben noch nicht begonnen worden ist und auch vor der Bekanntgabe des Zuwendungsbescheides nicht begonnen werden wird.</t>
  </si>
  <si>
    <t>Verbot von Doppelförderung</t>
  </si>
  <si>
    <t>Hiermit wird erklärt, dass das Vorhaben nicht anderweitig bzw. nur wie im Finanzierungsplan und diesem Antrag angegeben, gefördert wird.</t>
  </si>
  <si>
    <t>Datenschutz</t>
  </si>
  <si>
    <t>Die unterzeichnende(n) Person(en) erklärt/erklären sich damit einverstanden, dass personen- und projektbezogene Daten für die Antrags- und Projektbearbeitung entsprechend der DSGVO elektronisch erfasst und verarbeitet werden.</t>
  </si>
  <si>
    <t xml:space="preserve">Die Richtigkeit und Vollständigkeit aller vorstehenden Angaben einschließlich der Angaben zum Finanzierungsplan wird mit der Unterschrift bestätigt. </t>
  </si>
  <si>
    <t xml:space="preserve">     </t>
  </si>
  <si>
    <t>Ort, Datum</t>
  </si>
  <si>
    <t>(Nachweis der Legitimation - gegebenenfalls eine Vollmacht - ist beizufügen)</t>
  </si>
  <si>
    <r>
      <t>Landesmindestlohngesetz Berlin (LMiLohnGBln)</t>
    </r>
    <r>
      <rPr>
        <b/>
        <vertAlign val="superscript"/>
        <sz val="11"/>
        <color rgb="FF181717"/>
        <rFont val="Berlin Type Office"/>
        <family val="2"/>
      </rPr>
      <t>1</t>
    </r>
  </si>
  <si>
    <r>
      <t>Vorhabenbeginn</t>
    </r>
    <r>
      <rPr>
        <b/>
        <vertAlign val="superscript"/>
        <sz val="11"/>
        <color rgb="FF181717"/>
        <rFont val="Berlin Type Office"/>
        <family val="2"/>
      </rPr>
      <t>2</t>
    </r>
  </si>
  <si>
    <r>
      <rPr>
        <vertAlign val="superscript"/>
        <sz val="8"/>
        <color rgb="FF181717"/>
        <rFont val="Berlin Type Office"/>
        <family val="2"/>
      </rPr>
      <t>1</t>
    </r>
    <r>
      <rPr>
        <sz val="8"/>
        <color rgb="FF181717"/>
        <rFont val="Berlin Type Office"/>
        <family val="2"/>
      </rPr>
      <t xml:space="preserve">  Bei allen Zuwendungen müssen Antragsteller*innen im Land Berlin ab dem 1.1.2014 bei Antragstellung durch Unterschrift erklären, dass sie ihren Arbeitnehmer*innen mindestens den Mindestlohn zahlen (§ 7 Abs. 1 S. 1 LMiLoG Bln). Die Zahlung des Mindestlohns ist Voraussetzung für die Gewährung von Zuwendungen. Dies gilt nicht für Honorarvereinbarungen. 
Arbeitnehmer*innen sind im Sinne des § 3 LMindLohnGBln 1 LMindLohnGBln diejenigen, die sich durch einen privatrechtlichen Vertrag verpflichtet haben, in sozialversicherungspflichtiger Form oder als geringfügig Beschäftigte gegen Entgelt Dienste zu leisten, die in un-selbstständiger Arbeit im Inland erbracht werden. 
Bei Verstoß gegen die oben genannten Vorschriften kann die Rücknahme nach §§ 48 VwVfG oder ein Widerruf nach 49 VwVfG sowie eine Strafanzeige wegen Betruges eingeleitet werden. Die Bewilligungsbehörde kann die Einhaltung dieser Verpflichtung kontrollieren und z.B. den Nachweis im Verwendungsnachweis verlangen.
</t>
    </r>
    <r>
      <rPr>
        <vertAlign val="superscript"/>
        <sz val="8"/>
        <color rgb="FF181717"/>
        <rFont val="Berlin Type Office"/>
        <family val="2"/>
      </rPr>
      <t>2</t>
    </r>
    <r>
      <rPr>
        <sz val="8"/>
        <color rgb="FF181717"/>
        <rFont val="Berlin Type Office"/>
        <family val="2"/>
      </rPr>
      <t xml:space="preserve">  Gemäß Nr. 3.2.1 AV zu § 44 LHO - Eine Zustimmung zum vorzeitigen Maßnahmenbeginn kann auf Antrag nur in Ausnahmefällen aufgrund von dringenden sachlichen und wirtschaftlichen Gründen erteilt werden. 
</t>
    </r>
  </si>
  <si>
    <t>2. Öffentlichkeitsarbeit</t>
  </si>
  <si>
    <t xml:space="preserve">Unterschrift Vertretungsberechtigte*r  </t>
  </si>
  <si>
    <t xml:space="preserve">Name Unterzeichnende*r in Druckbuchstaben  </t>
  </si>
  <si>
    <t>VN aus Vorjahren liegt vor</t>
  </si>
  <si>
    <t xml:space="preserve">Die Registrierung ist Voraussetzung für die Förderung. Die Anmeldung können Sie unter folgendem Link elektronisch durchführen: </t>
  </si>
  <si>
    <t>Welchen Anlass gibt es für das Projekt? Warum ist es gesellschaftlich bedeutsam?</t>
  </si>
  <si>
    <t>Kurze Beschreibung des Projektinhaltes / Projektidee / Was soll gemacht werden?</t>
  </si>
  <si>
    <t>Ziele – Welche Ziele verfolgt das Projekt? Was soll erreicht werden? Bis wann soll es erreicht werden? Welche Gesamt- und Teilziele gibt es? Möglichst konkret.</t>
  </si>
  <si>
    <t>III. Qualität</t>
  </si>
  <si>
    <t>Warum ist das Projekt als Modell geeignet?</t>
  </si>
  <si>
    <t xml:space="preserve"> Innovation – Was ist an diesem Projekt innovativ (Art des Verfahrens/Konzeptes/ Kombination von Prozessen, kreative Produkte/Angebote / neue Lösungswege…)?</t>
  </si>
  <si>
    <t xml:space="preserve">Was ist an der Umsetzung außergewöhnlich? </t>
  </si>
  <si>
    <t xml:space="preserve">Welche für das Projekt relevanten personellen Kapazitäten (ggf. ehrenamtliches Engagement) kann der/die Projekttragende einbringen? </t>
  </si>
  <si>
    <t>Welches sind die wichtigsten Kooperationspartner*innen?
Falls es mitbeantragende Projektpartner*innen gibt, erläutern Sie, wie sich die Zusammenarbeit mit diesen gestaltet?</t>
  </si>
  <si>
    <t>Wie ist die Qualität der Beziehungen zwischen allen Kooperations-/Projektpartner*innen? Welchen Umfang und welche Dichte haben die Beziehungen? 
 Welchen Nutzen hat die Netzwerkarbeit auf das Projekt?</t>
  </si>
  <si>
    <t xml:space="preserve">Welche Kanäle sollen genutzt werden? (Fügen Sie Links zu den Websites/Kanälen oder Namen der Newsletter/Printmedien etc. ein) </t>
  </si>
  <si>
    <t>Wie werden bei der Umsetzung des Projektes Chancengleichheit und Teilhabe gewährleistet?</t>
  </si>
  <si>
    <t>Anzahl Kooperationspartner</t>
  </si>
  <si>
    <t>Berlinbezug – Welche inhaltlichen Bezüge gibt es im Projekt zu Berlin? Wie profitieren die Berliner Bürger*innen von dem Projekt?</t>
  </si>
  <si>
    <t>wird</t>
  </si>
  <si>
    <t>wird nicht</t>
  </si>
  <si>
    <t>App. 804</t>
  </si>
  <si>
    <t xml:space="preserve">https://transparenzdatenbank.berlin.de </t>
  </si>
  <si>
    <t>Verbot Förderung von Religionsausübung und religiöser Selbstorganisation</t>
  </si>
  <si>
    <t>Hiermit wird erklärt, dass mir bekannt ist, dass Religionsausübung und religiöse Selbstorganisation nicht förderfähig sind. Sollten sich nachträglich Projektinhalte als solche erweisen, ist mir bekannt, dass dies zu Mittelrückforderungen führen kann.</t>
  </si>
  <si>
    <t>(Ausfüllhinweis: weiße Felder bitte ausfüllen, blaue Felder sind auszuwählen)</t>
  </si>
  <si>
    <t>Welche für das Projekt relevanten Raum- und/oder Sachressourcen kann der/die Projekttragende einbringen? (Diese Ressourcen dürfen nicht im Finanzierungsplan beantragt werden)</t>
  </si>
  <si>
    <t>Projektform (z.B. Arbeitsgruppen, 
Bildungsveranstaltungen o.ä.)</t>
  </si>
  <si>
    <t>Religions- und weltanschauungsübergreifende Zusammenarbeit</t>
  </si>
  <si>
    <t>Förderung Muslimischen Lebens durch religionsübergreifende Zusammenarbeit</t>
  </si>
  <si>
    <t>Religionsübergreifende Weiterbildung für religiöses und weltanschauliches Personal</t>
  </si>
  <si>
    <t>Hinweis auf Subventionsbetrug</t>
  </si>
  <si>
    <t xml:space="preserve">Hiermit wird erklärt, dass ich mit der Angabe von falschen Informationen gemäß Ziff. 3.4.1 ff. zu § 44 LHO Subventionsbetrug begehe. Dies ist strafbar. </t>
  </si>
  <si>
    <t xml:space="preserve">Wie wird für die Teilnahme geworben? Ggf. welche digital oder Printwerbeformate sind geplant? Welche öffentlichkeitswirksamen Aktivitäten sind für das Projekt geplant? </t>
  </si>
  <si>
    <r>
      <t>Hiermit wird die Genehmigung dieses Förderbeginns</t>
    </r>
    <r>
      <rPr>
        <i/>
        <sz val="10"/>
        <color rgb="FFFF0000"/>
        <rFont val="Berlin Type Office"/>
        <family val="2"/>
      </rPr>
      <t xml:space="preserve"> </t>
    </r>
    <r>
      <rPr>
        <i/>
        <sz val="10"/>
        <color theme="3"/>
        <rFont val="Berlin Type Office"/>
        <family val="2"/>
      </rPr>
      <t>(vorzeitiger Maßnahmebeginn) beantragt, da es sachlich geboten ist bzw. Ausgaben getätigt werden müssen. Es ist bekannt, dass die Genehmigung des Förderbeginns</t>
    </r>
    <r>
      <rPr>
        <i/>
        <sz val="10"/>
        <color rgb="FFFF0000"/>
        <rFont val="Berlin Type Office"/>
        <family val="2"/>
      </rPr>
      <t xml:space="preserve"> </t>
    </r>
    <r>
      <rPr>
        <i/>
        <sz val="10"/>
        <color theme="3"/>
        <rFont val="Berlin Type Office"/>
        <family val="2"/>
      </rPr>
      <t>keinen Rechtsanspruch auf eine spätere Bewilligung begründet und das volle Finanzierungsrisiko durch den Antragstellenden getragen wird.</t>
    </r>
  </si>
  <si>
    <t xml:space="preserve">Folgende Unterlagen sind dem Antrag beizufügen: 
- eine aktuelle Satzung
- Aktuelle Registerauszüge 
- ein Nachweis zur steuerlichen Behandlung / Freistellungsbescheid des Finanzamtes
- Nachweis der Legitimation des Unterzeichnenden, ggf. eine Vertretungsvollmacht 
- ein Wirtschafts-/Haushalts- oder Finanzierungsplan nebst Anlagen
- Gegebenenfalls eine Zusage eines Drittelmittelgebers
</t>
  </si>
  <si>
    <t>bitte auswählen</t>
  </si>
  <si>
    <r>
      <t>Welche Erfahrungen / Kompetenzen bringt der Projektträger für dieses konkrete Projekt mit?</t>
    </r>
    <r>
      <rPr>
        <sz val="10"/>
        <rFont val="Berlin Type Office"/>
        <family val="2"/>
      </rPr>
      <t xml:space="preserve"> (Welche Erfahrungen hat der Projektträger in der Konzeption, Durchführung und Moderation von gemeinwesenbezogener Dialogformate?</t>
    </r>
    <r>
      <rPr>
        <sz val="10"/>
        <color theme="1"/>
        <rFont val="Berlin Type Office"/>
        <family val="2"/>
      </rPr>
      <t xml:space="preserve"> Welche Expertisen (Berufliche/fachliche Qualifikationen) weisen die Referent*innen auf?</t>
    </r>
  </si>
  <si>
    <t xml:space="preserve">Zielgruppen -  An wen richtet sich das Projekt? </t>
  </si>
  <si>
    <t xml:space="preserve">Geplante Maßnahmen und Methoden – welche Maßnahmen/Inhalte/Methoden sind vorgesehen, um die Projektziele zu erreichen? Warum eignen sich diese Maßnahmen/Methoden, um die genannten Ziele zu erreichen? </t>
  </si>
  <si>
    <t>Zeitplan – (für die gesamte Maßnahme und ggf. für jeden Standort, Details zur Planungsphase, Durchführung, Nachbereitung mit konkreten Arbeitsschritten. Bei Projekten mit mehr als dreimonatiger Laufzeit Arbeitsschritte min. monatsweise terminieren)</t>
  </si>
  <si>
    <t xml:space="preserve"> Evaluation -Beschreiben Sie, wie und wann Sie die zuvor genannten Ziele evaluieren und den Projekterfolg dokumentieren wollen. (z.B. Teilnehmendenbefragung Mitte und Ende des Projektes, externe Evaluation)</t>
  </si>
  <si>
    <t>Relevanz – Warum entspricht gerade dieses Projekt den Förderschwerpunkten?</t>
  </si>
  <si>
    <t>Wie sollen die Ziele evaluiert werden? Quantitative Indikatoren – Welche zählbaren Zielwerte sollen mit dem Projekt erreicht werden? Wie wollen Sie messen, dass Sie die Projektziele erreicht haben? Bitte benennen Sie mindestens 3 Indikatoren, die sich auf Ihre genannten Projektziele beziehen [bspw. Standort- und Modellbezogene Indikatoren z.B. Anzahl der konkret bearbeiteten kirchlichen Standorte, Anzahl der Nutzer*innengruppen, Anzahl der durchgeführten Dialog-, Beteiligungs- oder Kooperationsformate (z. B. Workshops, Runden Tische, Werkstätten), Anzahl der durchgeführten Netzwerk- oder Transferveranstaltungen u. ä.].</t>
  </si>
  <si>
    <t>Qualitative Indikatoren – Welche (nicht zählbaren) Projektergebnisse können Aufschluss geben, ob Sie Ihr Projektziel erreicht haben? Bitte benennen Sie mindestens 3 Indikatoren, die sich auf Ihre genannten Projektziele beziehen (bspw. Zufriedenheit, Kompetenz- und Wissenszuwachs der beteiligten Akteur*innen, Einschätzung der Plausibilität und Umsetzbarkeit der entwickelten Nutzungsansätze durch beteiligte Akteur*innen, Grad der Verbindlichkeit der Zusammenarbeit, Qualität der Beteiligungsmöglichkeiten für Akteur*innen aus dem Kiez u. ä.).</t>
  </si>
  <si>
    <t>Wie unterstützt das Projekt insbesondere kleinere Religions- und Weltanschauungsgemeinschaften dabei, dauerhaft Zugang zu stabilen Raumstrukturen zu erhalten?</t>
  </si>
  <si>
    <t>Welche konkreten Ergebnisse sollen mit den beantragten Mitteln erreicht werden, und warum ist der Mitteleinsatz hierfür angemessen?</t>
  </si>
  <si>
    <t>Wie können die Projektergebnisse dauerhaft fortwirken?</t>
  </si>
  <si>
    <t>Wie trägt Ihr Projekt dazu bei, kirchliche Gebäude dauerhaft als gemeinwohlorientierte Orte in Berlin zu stärken?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</si>
</sst>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quot;€&quot;"/>
    <numFmt numFmtId="165" formatCode="0.0"/>
  </numFmts>
  <fonts count="31" x14ac:knownFonts="1">
    <font>
      <sz val="11"/>
      <color theme="1"/>
      <name val="Calibri"/>
      <family val="2"/>
      <scheme val="minor"/>
    </font>
    <font>
      <sz val="12"/>
      <color theme="1"/>
      <name val="Cambria"/>
      <family val="1"/>
    </font>
    <font>
      <b/>
      <sz val="11"/>
      <color theme="1"/>
      <name val="Calibri"/>
      <family val="2"/>
      <scheme val="minor"/>
    </font>
    <font>
      <b/>
      <sz val="11"/>
      <name val="Berlin Type Office"/>
      <family val="2"/>
    </font>
    <font>
      <sz val="11"/>
      <name val="Berlin Type Office"/>
      <family val="2"/>
    </font>
    <font>
      <sz val="11"/>
      <color rgb="FF181717"/>
      <name val="Berlin Type Office"/>
      <family val="2"/>
    </font>
    <font>
      <b/>
      <sz val="11"/>
      <color rgb="FF181717"/>
      <name val="Berlin Type Office"/>
      <family val="2"/>
    </font>
    <font>
      <sz val="11"/>
      <color theme="1"/>
      <name val="Berlin Type Office"/>
      <family val="2"/>
    </font>
    <font>
      <b/>
      <sz val="11"/>
      <color theme="1"/>
      <name val="Berlin Type Office"/>
      <family val="2"/>
    </font>
    <font>
      <sz val="11"/>
      <color theme="0" tint="-4.9989318521683403E-2"/>
      <name val="Berlin Type Office"/>
      <family val="2"/>
    </font>
    <font>
      <b/>
      <sz val="11"/>
      <color theme="0" tint="-4.9989318521683403E-2"/>
      <name val="Berlin Type Office"/>
      <family val="2"/>
    </font>
    <font>
      <i/>
      <sz val="10"/>
      <color theme="3"/>
      <name val="Berlin Type Office"/>
      <family val="2"/>
    </font>
    <font>
      <i/>
      <sz val="11"/>
      <color theme="3"/>
      <name val="Berlin Type Office"/>
      <family val="2"/>
    </font>
    <font>
      <i/>
      <sz val="11"/>
      <color theme="1"/>
      <name val="Berlin Type Office"/>
      <family val="2"/>
    </font>
    <font>
      <i/>
      <sz val="11"/>
      <color theme="0" tint="-4.9989318521683403E-2"/>
      <name val="Berlin Type Office"/>
      <family val="2"/>
    </font>
    <font>
      <b/>
      <sz val="14"/>
      <color theme="1"/>
      <name val="Berlin Type Office"/>
      <family val="2"/>
    </font>
    <font>
      <b/>
      <sz val="10"/>
      <name val="Berlin Type Office"/>
      <family val="2"/>
    </font>
    <font>
      <b/>
      <sz val="10"/>
      <color theme="1"/>
      <name val="Berlin Type Office"/>
      <family val="2"/>
    </font>
    <font>
      <i/>
      <sz val="11"/>
      <color rgb="FF181717"/>
      <name val="Berlin Type Office"/>
      <family val="2"/>
    </font>
    <font>
      <sz val="9"/>
      <color rgb="FF181717"/>
      <name val="Berlin Type Office"/>
      <family val="2"/>
    </font>
    <font>
      <sz val="8"/>
      <color rgb="FF181717"/>
      <name val="Berlin Type Office"/>
      <family val="2"/>
    </font>
    <font>
      <b/>
      <vertAlign val="superscript"/>
      <sz val="11"/>
      <color rgb="FF181717"/>
      <name val="Berlin Type Office"/>
      <family val="2"/>
    </font>
    <font>
      <vertAlign val="superscript"/>
      <sz val="8"/>
      <color rgb="FF181717"/>
      <name val="Berlin Type Office"/>
      <family val="2"/>
    </font>
    <font>
      <sz val="10"/>
      <color theme="1"/>
      <name val="Berlin Type Office"/>
      <family val="2"/>
    </font>
    <font>
      <u/>
      <sz val="11"/>
      <color theme="10"/>
      <name val="Calibri"/>
      <family val="2"/>
      <scheme val="minor"/>
    </font>
    <font>
      <i/>
      <sz val="10"/>
      <color rgb="FFFF0000"/>
      <name val="Berlin Type Office"/>
      <family val="2"/>
    </font>
    <font>
      <b/>
      <sz val="9"/>
      <color rgb="FF181717"/>
      <name val="Berlin Type Office"/>
      <family val="2"/>
    </font>
    <font>
      <sz val="9"/>
      <color indexed="81"/>
      <name val="Segoe UI"/>
      <family val="2"/>
    </font>
    <font>
      <b/>
      <sz val="9"/>
      <color indexed="81"/>
      <name val="Segoe UI"/>
      <family val="2"/>
    </font>
    <font>
      <sz val="11"/>
      <color theme="5"/>
      <name val="Berlin Type Office"/>
      <family val="2"/>
    </font>
    <font>
      <sz val="10"/>
      <name val="Berlin Type Office"/>
      <family val="2"/>
    </font>
  </fonts>
  <fills count="11">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rgb="FFFF7C80"/>
        <bgColor indexed="64"/>
      </patternFill>
    </fill>
    <fill>
      <patternFill patternType="solid">
        <fgColor theme="6" tint="0.39997558519241921"/>
        <bgColor indexed="64"/>
      </patternFill>
    </fill>
    <fill>
      <patternFill patternType="solid">
        <fgColor rgb="FFFF66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tint="-0.499984740745262"/>
      </right>
      <top/>
      <bottom/>
      <diagonal/>
    </border>
  </borders>
  <cellStyleXfs count="2">
    <xf numFmtId="0" fontId="0" fillId="0" borderId="0"/>
    <xf numFmtId="0" fontId="24" fillId="0" borderId="0" applyNumberFormat="0" applyFill="0" applyBorder="0" applyAlignment="0" applyProtection="0"/>
  </cellStyleXfs>
  <cellXfs count="200">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0" fillId="0" borderId="6" xfId="0" applyBorder="1"/>
    <xf numFmtId="0" fontId="0" fillId="3" borderId="6" xfId="0" applyFill="1" applyBorder="1"/>
    <xf numFmtId="0" fontId="0" fillId="4" borderId="6" xfId="0" applyFill="1" applyBorder="1"/>
    <xf numFmtId="0" fontId="0" fillId="5" borderId="6" xfId="0" applyFill="1" applyBorder="1"/>
    <xf numFmtId="0" fontId="0" fillId="6" borderId="6" xfId="0" applyFill="1" applyBorder="1"/>
    <xf numFmtId="0" fontId="0" fillId="0" borderId="0" xfId="0" applyFont="1" applyAlignment="1">
      <alignment horizontal="left"/>
    </xf>
    <xf numFmtId="0" fontId="7" fillId="2" borderId="0" xfId="0" applyFont="1" applyFill="1"/>
    <xf numFmtId="0" fontId="7" fillId="0" borderId="0" xfId="0" applyFont="1"/>
    <xf numFmtId="0" fontId="7" fillId="0" borderId="0" xfId="0" applyFont="1" applyProtection="1">
      <protection locked="0"/>
    </xf>
    <xf numFmtId="0" fontId="7" fillId="2" borderId="0" xfId="0" applyFont="1" applyFill="1" applyAlignment="1">
      <alignment wrapText="1"/>
    </xf>
    <xf numFmtId="0" fontId="7" fillId="2" borderId="0" xfId="0" applyFont="1" applyFill="1" applyAlignment="1">
      <alignment horizontal="left" vertical="top" wrapText="1" indent="1"/>
    </xf>
    <xf numFmtId="0" fontId="7" fillId="0" borderId="0" xfId="0" applyFont="1" applyAlignment="1">
      <alignment wrapText="1"/>
    </xf>
    <xf numFmtId="0" fontId="7" fillId="0" borderId="0" xfId="0" applyFont="1" applyAlignment="1">
      <alignment horizontal="left" vertical="top" indent="1"/>
    </xf>
    <xf numFmtId="0" fontId="7" fillId="2" borderId="0" xfId="0" applyFont="1" applyFill="1" applyBorder="1"/>
    <xf numFmtId="0" fontId="8" fillId="2" borderId="0" xfId="0" applyFont="1" applyFill="1"/>
    <xf numFmtId="0" fontId="7" fillId="2" borderId="0" xfId="0" applyFont="1" applyFill="1" applyAlignment="1">
      <alignment horizontal="left" indent="1"/>
    </xf>
    <xf numFmtId="0" fontId="7" fillId="2" borderId="0" xfId="0" applyFont="1" applyFill="1" applyAlignment="1">
      <alignment vertical="top"/>
    </xf>
    <xf numFmtId="0" fontId="7" fillId="0" borderId="0" xfId="0" applyFont="1" applyAlignment="1">
      <alignment vertical="top"/>
    </xf>
    <xf numFmtId="0" fontId="8" fillId="2" borderId="0" xfId="0" applyFont="1" applyFill="1" applyAlignment="1">
      <alignment vertical="top"/>
    </xf>
    <xf numFmtId="0" fontId="8" fillId="2" borderId="0" xfId="0" applyFont="1" applyFill="1" applyAlignment="1">
      <alignment horizontal="left" vertical="center" wrapText="1" indent="1"/>
    </xf>
    <xf numFmtId="0" fontId="8" fillId="2" borderId="0" xfId="0" applyFont="1" applyFill="1" applyAlignment="1">
      <alignment horizontal="center" vertical="center" wrapText="1"/>
    </xf>
    <xf numFmtId="1" fontId="8" fillId="2" borderId="0" xfId="0" applyNumberFormat="1" applyFont="1" applyFill="1" applyAlignment="1">
      <alignment horizontal="right" vertical="center" wrapText="1"/>
    </xf>
    <xf numFmtId="0" fontId="8" fillId="2" borderId="0" xfId="0" applyFont="1" applyFill="1" applyAlignment="1">
      <alignment vertical="center" wrapText="1"/>
    </xf>
    <xf numFmtId="0" fontId="8" fillId="0" borderId="0" xfId="0" applyFont="1" applyAlignment="1">
      <alignment vertical="top"/>
    </xf>
    <xf numFmtId="0" fontId="7" fillId="7" borderId="0" xfId="0" applyFont="1" applyFill="1" applyProtection="1">
      <protection locked="0"/>
    </xf>
    <xf numFmtId="0" fontId="7" fillId="2" borderId="7" xfId="0" applyFont="1" applyFill="1" applyBorder="1"/>
    <xf numFmtId="0" fontId="7" fillId="2" borderId="0" xfId="0" applyFont="1" applyFill="1" applyAlignment="1">
      <alignment horizontal="left" wrapText="1" indent="1"/>
    </xf>
    <xf numFmtId="0" fontId="5" fillId="2" borderId="0" xfId="0" applyFont="1" applyFill="1" applyBorder="1" applyAlignment="1"/>
    <xf numFmtId="0" fontId="5" fillId="2" borderId="7" xfId="0" applyFont="1" applyFill="1" applyBorder="1" applyAlignment="1">
      <alignment vertical="top"/>
    </xf>
    <xf numFmtId="0" fontId="6" fillId="2" borderId="0" xfId="0" applyFont="1" applyFill="1" applyBorder="1" applyAlignment="1">
      <alignment vertical="center"/>
    </xf>
    <xf numFmtId="0" fontId="7" fillId="7" borderId="0" xfId="0" applyFont="1" applyFill="1"/>
    <xf numFmtId="0" fontId="7" fillId="7" borderId="2" xfId="0" applyFont="1" applyFill="1" applyBorder="1" applyAlignment="1">
      <alignment horizontal="center"/>
    </xf>
    <xf numFmtId="0" fontId="7" fillId="7" borderId="0" xfId="0" applyFont="1" applyFill="1" applyAlignment="1">
      <alignment horizontal="left" indent="1"/>
    </xf>
    <xf numFmtId="165" fontId="16" fillId="2" borderId="0" xfId="0" applyNumberFormat="1" applyFont="1" applyFill="1" applyAlignment="1">
      <alignment horizontal="center" vertical="center" wrapText="1"/>
    </xf>
    <xf numFmtId="1" fontId="17" fillId="2" borderId="0" xfId="0" applyNumberFormat="1" applyFont="1" applyFill="1" applyAlignment="1">
      <alignment horizontal="right" vertical="center" wrapText="1"/>
    </xf>
    <xf numFmtId="0" fontId="12" fillId="2" borderId="0" xfId="0" applyFont="1" applyFill="1" applyBorder="1" applyAlignment="1" applyProtection="1">
      <alignment horizontal="left" vertical="top"/>
      <protection locked="0"/>
    </xf>
    <xf numFmtId="0" fontId="18" fillId="2" borderId="0" xfId="0" applyFont="1" applyFill="1" applyAlignment="1">
      <alignment horizontal="left" indent="1"/>
    </xf>
    <xf numFmtId="0" fontId="8" fillId="7" borderId="0" xfId="0" applyFont="1" applyFill="1" applyAlignment="1">
      <alignment horizontal="left" vertical="center" wrapText="1" indent="1"/>
    </xf>
    <xf numFmtId="0" fontId="8" fillId="7" borderId="0" xfId="0" applyFont="1" applyFill="1" applyAlignment="1">
      <alignment vertical="center" wrapText="1"/>
    </xf>
    <xf numFmtId="0" fontId="8" fillId="7" borderId="0" xfId="0" applyFont="1" applyFill="1"/>
    <xf numFmtId="0" fontId="7" fillId="7" borderId="0" xfId="0" applyFont="1" applyFill="1" applyAlignment="1">
      <alignment horizontal="center" wrapText="1"/>
    </xf>
    <xf numFmtId="0" fontId="7" fillId="7" borderId="0" xfId="0" applyFont="1" applyFill="1" applyAlignment="1">
      <alignment horizontal="center"/>
    </xf>
    <xf numFmtId="0" fontId="7" fillId="7" borderId="0" xfId="0" applyFont="1" applyFill="1" applyAlignment="1">
      <alignment horizontal="center" vertical="center" wrapText="1"/>
    </xf>
    <xf numFmtId="0" fontId="7" fillId="7" borderId="0" xfId="0" applyFont="1" applyFill="1" applyAlignment="1">
      <alignment horizontal="center" vertical="center"/>
    </xf>
    <xf numFmtId="0" fontId="8" fillId="7" borderId="0" xfId="0" applyFont="1" applyFill="1" applyAlignment="1">
      <alignment horizontal="left" indent="1"/>
    </xf>
    <xf numFmtId="0" fontId="8" fillId="7" borderId="0" xfId="0" applyFont="1" applyFill="1" applyAlignment="1">
      <alignment horizontal="center" vertical="center"/>
    </xf>
    <xf numFmtId="0" fontId="8" fillId="7" borderId="2"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0" xfId="0" applyFont="1" applyFill="1" applyAlignment="1">
      <alignment horizontal="left" vertical="center" indent="1"/>
    </xf>
    <xf numFmtId="0" fontId="7" fillId="7" borderId="0" xfId="0" applyFont="1" applyFill="1" applyAlignment="1">
      <alignment wrapText="1"/>
    </xf>
    <xf numFmtId="0" fontId="7" fillId="7" borderId="0" xfId="0" applyFont="1" applyFill="1" applyAlignment="1">
      <alignment horizontal="left" vertical="top" wrapText="1" indent="1"/>
    </xf>
    <xf numFmtId="0" fontId="7" fillId="7" borderId="0" xfId="0" applyFont="1" applyFill="1" applyAlignment="1">
      <alignment horizontal="center" vertical="top" wrapText="1"/>
    </xf>
    <xf numFmtId="0" fontId="7" fillId="7" borderId="2" xfId="0" applyFont="1" applyFill="1" applyBorder="1" applyAlignment="1">
      <alignment horizontal="center" vertical="top" wrapText="1"/>
    </xf>
    <xf numFmtId="0" fontId="7" fillId="7" borderId="0" xfId="0" applyFont="1" applyFill="1" applyAlignment="1">
      <alignment horizontal="left" vertical="top" indent="1"/>
    </xf>
    <xf numFmtId="1" fontId="7" fillId="7" borderId="2" xfId="0" applyNumberFormat="1" applyFont="1" applyFill="1" applyBorder="1" applyAlignment="1">
      <alignment horizontal="center" vertical="top" wrapText="1"/>
    </xf>
    <xf numFmtId="165" fontId="7" fillId="7" borderId="0" xfId="0" applyNumberFormat="1" applyFont="1" applyFill="1" applyAlignment="1">
      <alignment horizontal="center"/>
    </xf>
    <xf numFmtId="0" fontId="7" fillId="7" borderId="0" xfId="0" applyFont="1" applyFill="1" applyAlignment="1">
      <alignment horizontal="right"/>
    </xf>
    <xf numFmtId="1" fontId="7" fillId="7" borderId="0" xfId="0" applyNumberFormat="1" applyFont="1" applyFill="1"/>
    <xf numFmtId="0" fontId="4" fillId="7" borderId="0" xfId="0" applyFont="1" applyFill="1"/>
    <xf numFmtId="0" fontId="3" fillId="7" borderId="0" xfId="0" applyFont="1" applyFill="1" applyAlignment="1">
      <alignment horizontal="right"/>
    </xf>
    <xf numFmtId="1" fontId="3" fillId="7" borderId="0" xfId="0" applyNumberFormat="1" applyFont="1" applyFill="1"/>
    <xf numFmtId="0" fontId="3" fillId="7" borderId="0" xfId="0" applyFont="1" applyFill="1"/>
    <xf numFmtId="0" fontId="3" fillId="7" borderId="0" xfId="0" applyFont="1" applyFill="1" applyAlignment="1">
      <alignment horizontal="center" vertical="center"/>
    </xf>
    <xf numFmtId="0" fontId="4" fillId="7" borderId="0" xfId="0" applyFont="1" applyFill="1" applyAlignment="1">
      <alignment horizontal="center" vertical="center" wrapText="1"/>
    </xf>
    <xf numFmtId="0" fontId="4" fillId="7" borderId="0" xfId="0" applyFont="1" applyFill="1" applyAlignment="1">
      <alignment horizontal="center" vertical="center"/>
    </xf>
    <xf numFmtId="0" fontId="9" fillId="7" borderId="0" xfId="0" applyFont="1" applyFill="1"/>
    <xf numFmtId="0" fontId="9" fillId="7" borderId="0" xfId="0" applyFont="1" applyFill="1" applyAlignment="1">
      <alignment horizontal="center" vertical="center" wrapText="1"/>
    </xf>
    <xf numFmtId="0" fontId="9" fillId="7" borderId="0" xfId="0" applyFont="1" applyFill="1" applyAlignment="1">
      <alignment horizontal="center" vertical="center"/>
    </xf>
    <xf numFmtId="0" fontId="9" fillId="7" borderId="0" xfId="0" applyFont="1" applyFill="1" applyAlignment="1">
      <alignment horizontal="left"/>
    </xf>
    <xf numFmtId="14" fontId="9" fillId="7" borderId="0" xfId="0" applyNumberFormat="1" applyFont="1" applyFill="1" applyAlignment="1">
      <alignment horizontal="left"/>
    </xf>
    <xf numFmtId="164" fontId="9" fillId="7" borderId="0" xfId="0" applyNumberFormat="1" applyFont="1" applyFill="1" applyAlignment="1">
      <alignment horizontal="left"/>
    </xf>
    <xf numFmtId="0" fontId="9" fillId="7" borderId="0" xfId="0" applyFont="1" applyFill="1" applyAlignment="1">
      <alignment horizontal="left" wrapText="1" indent="1"/>
    </xf>
    <xf numFmtId="1" fontId="9" fillId="7" borderId="0" xfId="0" applyNumberFormat="1" applyFont="1" applyFill="1" applyAlignment="1">
      <alignment horizontal="left"/>
    </xf>
    <xf numFmtId="1" fontId="9" fillId="7" borderId="0" xfId="0" applyNumberFormat="1" applyFont="1" applyFill="1"/>
    <xf numFmtId="0" fontId="9" fillId="7" borderId="0" xfId="0" applyFont="1" applyFill="1" applyAlignment="1">
      <alignment horizontal="left" vertical="top" wrapText="1"/>
    </xf>
    <xf numFmtId="0" fontId="9" fillId="7" borderId="0" xfId="0" applyFont="1" applyFill="1" applyAlignment="1">
      <alignment horizontal="left" indent="1"/>
    </xf>
    <xf numFmtId="0" fontId="9" fillId="7" borderId="0" xfId="0" applyFont="1" applyFill="1" applyAlignment="1">
      <alignment horizontal="left" vertical="center"/>
    </xf>
    <xf numFmtId="0" fontId="10" fillId="7" borderId="0" xfId="0" applyFont="1" applyFill="1" applyAlignment="1">
      <alignment horizontal="left"/>
    </xf>
    <xf numFmtId="0" fontId="10" fillId="7" borderId="0" xfId="0" applyFont="1" applyFill="1" applyAlignment="1">
      <alignment horizontal="left" indent="1"/>
    </xf>
    <xf numFmtId="0" fontId="13" fillId="7" borderId="0" xfId="0" applyFont="1" applyFill="1"/>
    <xf numFmtId="0" fontId="12" fillId="7" borderId="0" xfId="0" applyFont="1" applyFill="1" applyAlignment="1" applyProtection="1">
      <alignment horizontal="left" vertical="top" wrapText="1" indent="1"/>
      <protection locked="0"/>
    </xf>
    <xf numFmtId="0" fontId="12" fillId="0" borderId="3"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12" fillId="0" borderId="5" xfId="0" applyFont="1" applyBorder="1" applyAlignment="1" applyProtection="1">
      <alignment horizontal="left" vertical="top"/>
      <protection locked="0"/>
    </xf>
    <xf numFmtId="0" fontId="12" fillId="7" borderId="0" xfId="0" applyFont="1" applyFill="1" applyBorder="1" applyAlignment="1" applyProtection="1">
      <alignment horizontal="left" indent="1"/>
      <protection locked="0"/>
    </xf>
    <xf numFmtId="0" fontId="12" fillId="7" borderId="0" xfId="0" applyFont="1" applyFill="1" applyBorder="1" applyAlignment="1" applyProtection="1">
      <alignment horizontal="left"/>
      <protection locked="0"/>
    </xf>
    <xf numFmtId="0" fontId="7" fillId="7" borderId="0" xfId="0" applyFont="1" applyFill="1" applyBorder="1"/>
    <xf numFmtId="0" fontId="7" fillId="7" borderId="7" xfId="0" applyFont="1" applyFill="1" applyBorder="1"/>
    <xf numFmtId="0" fontId="12" fillId="7" borderId="0" xfId="0" applyFont="1" applyFill="1" applyBorder="1" applyAlignment="1" applyProtection="1">
      <alignment horizontal="left" vertical="top"/>
      <protection locked="0"/>
    </xf>
    <xf numFmtId="0" fontId="12" fillId="7" borderId="0" xfId="0" applyFont="1" applyFill="1" applyBorder="1" applyAlignment="1" applyProtection="1">
      <alignment horizontal="left" wrapText="1" indent="1"/>
      <protection locked="0"/>
    </xf>
    <xf numFmtId="0" fontId="7" fillId="7" borderId="0" xfId="0" applyFont="1" applyFill="1" applyAlignment="1">
      <alignment horizontal="left" wrapText="1" indent="1"/>
    </xf>
    <xf numFmtId="0" fontId="11" fillId="7" borderId="0" xfId="0" applyFont="1" applyFill="1" applyBorder="1" applyAlignment="1" applyProtection="1">
      <alignment horizontal="left" vertical="top" wrapText="1" indent="1"/>
      <protection locked="0"/>
    </xf>
    <xf numFmtId="164" fontId="12" fillId="7" borderId="0" xfId="0" applyNumberFormat="1" applyFont="1" applyFill="1" applyBorder="1" applyAlignment="1" applyProtection="1">
      <alignment horizontal="left" vertical="top"/>
      <protection locked="0"/>
    </xf>
    <xf numFmtId="0" fontId="14" fillId="7" borderId="0" xfId="0" applyFont="1" applyFill="1" applyBorder="1" applyAlignment="1">
      <alignment horizontal="center" vertical="top"/>
    </xf>
    <xf numFmtId="1" fontId="8" fillId="7" borderId="0" xfId="0" applyNumberFormat="1" applyFont="1" applyFill="1" applyAlignment="1">
      <alignment horizontal="right" vertical="center" wrapText="1"/>
    </xf>
    <xf numFmtId="0" fontId="8" fillId="7" borderId="0" xfId="0" applyFont="1" applyFill="1" applyAlignment="1">
      <alignment horizontal="center" vertical="center" wrapText="1"/>
    </xf>
    <xf numFmtId="0" fontId="8" fillId="7" borderId="0" xfId="0" applyFont="1" applyFill="1" applyAlignment="1">
      <alignment vertical="top"/>
    </xf>
    <xf numFmtId="0" fontId="12" fillId="0" borderId="5" xfId="0" applyFont="1" applyFill="1" applyBorder="1" applyAlignment="1" applyProtection="1">
      <alignment horizontal="center" vertical="top" wrapText="1"/>
      <protection locked="0"/>
    </xf>
    <xf numFmtId="0" fontId="7" fillId="2" borderId="0" xfId="0" applyFont="1" applyFill="1" applyProtection="1">
      <protection locked="0"/>
    </xf>
    <xf numFmtId="0" fontId="7" fillId="2" borderId="0" xfId="0" applyFont="1" applyFill="1" applyAlignment="1">
      <alignment horizontal="left" vertical="top" indent="1"/>
    </xf>
    <xf numFmtId="0" fontId="5" fillId="0" borderId="0" xfId="0" applyFont="1"/>
    <xf numFmtId="0" fontId="5" fillId="0" borderId="0" xfId="0" applyFont="1" applyAlignment="1">
      <alignment horizontal="justify" vertical="center"/>
    </xf>
    <xf numFmtId="0" fontId="6" fillId="2" borderId="0" xfId="0" applyFont="1" applyFill="1" applyAlignment="1">
      <alignment horizontal="justify" vertical="center"/>
    </xf>
    <xf numFmtId="0" fontId="6" fillId="2" borderId="0" xfId="0" applyFont="1" applyFill="1"/>
    <xf numFmtId="0" fontId="5" fillId="2" borderId="0" xfId="0" applyFont="1" applyFill="1" applyAlignment="1">
      <alignment horizontal="left" vertical="top" wrapText="1"/>
    </xf>
    <xf numFmtId="0" fontId="5" fillId="2" borderId="0" xfId="0" applyFont="1" applyFill="1" applyAlignment="1">
      <alignment horizontal="justify" vertical="center"/>
    </xf>
    <xf numFmtId="0" fontId="6" fillId="2" borderId="0" xfId="0" applyFont="1" applyFill="1" applyAlignment="1">
      <alignment vertical="center"/>
    </xf>
    <xf numFmtId="0" fontId="6" fillId="2" borderId="0" xfId="0" applyFont="1" applyFill="1" applyAlignment="1">
      <alignment horizontal="left" vertical="top"/>
    </xf>
    <xf numFmtId="0" fontId="8" fillId="2" borderId="0" xfId="0" applyFont="1" applyFill="1" applyAlignment="1">
      <alignment horizontal="left" vertical="top" wrapText="1"/>
    </xf>
    <xf numFmtId="0" fontId="19" fillId="2" borderId="0" xfId="0" applyFont="1" applyFill="1" applyAlignment="1">
      <alignment horizontal="justify" vertical="center"/>
    </xf>
    <xf numFmtId="0" fontId="19" fillId="2" borderId="0" xfId="0" applyFont="1" applyFill="1" applyAlignment="1">
      <alignment vertical="center"/>
    </xf>
    <xf numFmtId="0" fontId="23" fillId="2" borderId="0" xfId="0" applyFont="1" applyFill="1" applyAlignment="1">
      <alignment horizontal="left" vertical="top" wrapText="1"/>
    </xf>
    <xf numFmtId="0" fontId="8" fillId="8" borderId="0" xfId="0" applyFont="1" applyFill="1"/>
    <xf numFmtId="0" fontId="7" fillId="2" borderId="0" xfId="0" applyFont="1" applyFill="1" applyAlignment="1" applyProtection="1">
      <alignment horizontal="left" indent="1"/>
      <protection locked="0"/>
    </xf>
    <xf numFmtId="0" fontId="7" fillId="2" borderId="0" xfId="0" applyFont="1" applyFill="1" applyAlignment="1" applyProtection="1">
      <alignment horizontal="left" indent="1"/>
    </xf>
    <xf numFmtId="0" fontId="7" fillId="2" borderId="0" xfId="0" applyFont="1" applyFill="1" applyProtection="1"/>
    <xf numFmtId="0" fontId="7" fillId="7" borderId="0" xfId="0" applyFont="1" applyFill="1" applyProtection="1"/>
    <xf numFmtId="0" fontId="7" fillId="0" borderId="0" xfId="0" applyFont="1" applyProtection="1"/>
    <xf numFmtId="14" fontId="23" fillId="7" borderId="1" xfId="0" applyNumberFormat="1" applyFont="1" applyFill="1" applyBorder="1" applyProtection="1"/>
    <xf numFmtId="14" fontId="7" fillId="7" borderId="0" xfId="0" applyNumberFormat="1" applyFont="1" applyFill="1" applyBorder="1" applyProtection="1"/>
    <xf numFmtId="14" fontId="7" fillId="2" borderId="0" xfId="0" applyNumberFormat="1" applyFont="1" applyFill="1" applyProtection="1"/>
    <xf numFmtId="0" fontId="7" fillId="7" borderId="0" xfId="0" applyFont="1" applyFill="1" applyAlignment="1" applyProtection="1">
      <alignment horizontal="right"/>
    </xf>
    <xf numFmtId="0" fontId="15" fillId="7" borderId="0" xfId="0" applyFont="1" applyFill="1" applyAlignment="1" applyProtection="1">
      <alignment horizontal="center"/>
    </xf>
    <xf numFmtId="14" fontId="8" fillId="7" borderId="0" xfId="0" applyNumberFormat="1" applyFont="1" applyFill="1" applyBorder="1" applyProtection="1"/>
    <xf numFmtId="0" fontId="15" fillId="2" borderId="0" xfId="0" applyFont="1" applyFill="1" applyAlignment="1" applyProtection="1">
      <alignment wrapText="1"/>
    </xf>
    <xf numFmtId="0" fontId="7" fillId="2" borderId="0" xfId="0" applyFont="1" applyFill="1" applyBorder="1" applyProtection="1"/>
    <xf numFmtId="0" fontId="7" fillId="7" borderId="0" xfId="0" applyFont="1" applyFill="1" applyBorder="1" applyProtection="1"/>
    <xf numFmtId="0" fontId="7" fillId="0" borderId="0" xfId="0" applyFont="1" applyBorder="1" applyProtection="1"/>
    <xf numFmtId="49" fontId="7" fillId="7" borderId="0" xfId="0" applyNumberFormat="1" applyFont="1" applyFill="1" applyAlignment="1" applyProtection="1">
      <alignment horizontal="center"/>
    </xf>
    <xf numFmtId="0" fontId="7" fillId="7" borderId="0" xfId="0" applyFont="1" applyFill="1" applyAlignment="1" applyProtection="1">
      <alignment horizontal="left"/>
    </xf>
    <xf numFmtId="0" fontId="8" fillId="2" borderId="0" xfId="0" applyFont="1" applyFill="1" applyProtection="1"/>
    <xf numFmtId="14" fontId="17" fillId="0" borderId="0" xfId="0" applyNumberFormat="1" applyFont="1" applyFill="1" applyBorder="1" applyProtection="1">
      <protection locked="0"/>
    </xf>
    <xf numFmtId="0" fontId="8" fillId="2" borderId="0" xfId="0" applyFont="1" applyFill="1" applyAlignment="1" applyProtection="1">
      <alignment horizontal="left" indent="1"/>
      <protection locked="0"/>
    </xf>
    <xf numFmtId="0" fontId="7" fillId="2" borderId="0" xfId="0" applyFont="1" applyFill="1" applyAlignment="1" applyProtection="1">
      <alignment horizontal="left" vertical="top" wrapText="1" indent="1"/>
      <protection locked="0"/>
    </xf>
    <xf numFmtId="0" fontId="7" fillId="7" borderId="0" xfId="0" applyFont="1" applyFill="1" applyAlignment="1" applyProtection="1">
      <alignment horizontal="left" indent="1"/>
      <protection locked="0"/>
    </xf>
    <xf numFmtId="0" fontId="7" fillId="2" borderId="0" xfId="0" applyFont="1" applyFill="1" applyAlignment="1" applyProtection="1">
      <alignment horizontal="left" wrapText="1" indent="1"/>
      <protection locked="0"/>
    </xf>
    <xf numFmtId="0" fontId="7" fillId="2" borderId="0" xfId="0" applyFont="1" applyFill="1" applyAlignment="1" applyProtection="1">
      <alignment vertical="top"/>
      <protection locked="0"/>
    </xf>
    <xf numFmtId="0" fontId="23" fillId="2" borderId="0" xfId="0" applyFont="1" applyFill="1" applyAlignment="1" applyProtection="1">
      <alignment horizontal="left" vertical="top" wrapText="1"/>
      <protection locked="0"/>
    </xf>
    <xf numFmtId="0" fontId="14" fillId="7" borderId="0" xfId="0" applyFont="1" applyFill="1" applyBorder="1" applyAlignment="1" applyProtection="1">
      <alignment horizontal="center" vertical="top"/>
      <protection locked="0"/>
    </xf>
    <xf numFmtId="0" fontId="7" fillId="0" borderId="0" xfId="0" applyFont="1" applyAlignment="1" applyProtection="1">
      <alignment vertical="top"/>
      <protection locked="0"/>
    </xf>
    <xf numFmtId="0" fontId="23" fillId="2" borderId="0" xfId="0" applyFont="1" applyFill="1" applyAlignment="1" applyProtection="1">
      <alignment vertical="top" wrapText="1"/>
      <protection locked="0"/>
    </xf>
    <xf numFmtId="0" fontId="14" fillId="2" borderId="0" xfId="0" applyFont="1" applyFill="1" applyBorder="1" applyAlignment="1" applyProtection="1">
      <alignment horizontal="center" vertical="top"/>
      <protection locked="0"/>
    </xf>
    <xf numFmtId="0" fontId="8" fillId="2" borderId="0" xfId="0" applyFont="1" applyFill="1" applyAlignment="1" applyProtection="1">
      <alignment vertical="top"/>
      <protection locked="0"/>
    </xf>
    <xf numFmtId="0" fontId="8" fillId="2" borderId="0" xfId="0" applyFont="1" applyFill="1" applyAlignment="1" applyProtection="1">
      <alignment horizontal="center" vertical="center" wrapText="1"/>
      <protection locked="0"/>
    </xf>
    <xf numFmtId="1" fontId="8" fillId="2" borderId="0" xfId="0" applyNumberFormat="1" applyFont="1" applyFill="1" applyAlignment="1" applyProtection="1">
      <alignment horizontal="right" vertical="center" wrapText="1"/>
      <protection locked="0"/>
    </xf>
    <xf numFmtId="0" fontId="8" fillId="0" borderId="0" xfId="0" applyFont="1" applyAlignment="1" applyProtection="1">
      <alignment vertical="top"/>
      <protection locked="0"/>
    </xf>
    <xf numFmtId="0" fontId="5" fillId="2" borderId="0" xfId="0" applyFont="1" applyFill="1" applyAlignment="1" applyProtection="1">
      <alignment horizontal="left" vertical="top" wrapText="1"/>
      <protection locked="0"/>
    </xf>
    <xf numFmtId="0" fontId="5" fillId="2" borderId="0" xfId="0" applyFont="1" applyFill="1" applyAlignment="1">
      <alignment horizontal="left" vertical="top" wrapText="1"/>
    </xf>
    <xf numFmtId="0" fontId="23" fillId="7" borderId="2" xfId="0" applyFont="1" applyFill="1" applyBorder="1" applyAlignment="1" applyProtection="1">
      <alignment horizontal="center"/>
    </xf>
    <xf numFmtId="165" fontId="16" fillId="7" borderId="0" xfId="0" applyNumberFormat="1" applyFont="1" applyFill="1" applyAlignment="1" applyProtection="1">
      <alignment horizontal="center" vertical="center" wrapText="1"/>
      <protection hidden="1"/>
    </xf>
    <xf numFmtId="1" fontId="17" fillId="7" borderId="0" xfId="0" applyNumberFormat="1" applyFont="1" applyFill="1" applyAlignment="1" applyProtection="1">
      <alignment horizontal="right" vertical="center" wrapText="1"/>
      <protection hidden="1"/>
    </xf>
    <xf numFmtId="0" fontId="5" fillId="2" borderId="0" xfId="0" applyFont="1" applyFill="1" applyAlignment="1">
      <alignment horizontal="left" vertical="top" wrapText="1"/>
    </xf>
    <xf numFmtId="0" fontId="30" fillId="2" borderId="0" xfId="0" applyFont="1" applyFill="1" applyAlignment="1" applyProtection="1">
      <alignment vertical="top" wrapText="1"/>
      <protection locked="0"/>
    </xf>
    <xf numFmtId="0" fontId="12" fillId="0" borderId="6" xfId="0" applyFont="1" applyFill="1" applyBorder="1" applyAlignment="1" applyProtection="1">
      <alignment horizontal="left" vertical="top" wrapText="1"/>
      <protection locked="0"/>
    </xf>
    <xf numFmtId="0" fontId="12" fillId="7" borderId="0" xfId="0" applyFont="1" applyFill="1" applyAlignment="1" applyProtection="1">
      <alignment horizontal="left" vertical="top" wrapText="1" indent="1"/>
      <protection locked="0"/>
    </xf>
    <xf numFmtId="0" fontId="5" fillId="2" borderId="0" xfId="0" applyFont="1" applyFill="1" applyAlignment="1">
      <alignment horizontal="left" vertical="top" wrapText="1"/>
    </xf>
    <xf numFmtId="0" fontId="20" fillId="2" borderId="0" xfId="0" applyFont="1" applyFill="1" applyAlignment="1">
      <alignment horizontal="left" vertical="top" wrapText="1"/>
    </xf>
    <xf numFmtId="0" fontId="29" fillId="9" borderId="0" xfId="0" applyFont="1" applyFill="1" applyAlignment="1" applyProtection="1">
      <alignment horizontal="left" vertical="top" wrapText="1"/>
      <protection locked="0"/>
    </xf>
    <xf numFmtId="0" fontId="8" fillId="0" borderId="0" xfId="0" applyFont="1" applyFill="1" applyAlignment="1" applyProtection="1">
      <alignment horizontal="center" vertical="top"/>
      <protection locked="0"/>
    </xf>
    <xf numFmtId="0" fontId="8" fillId="0" borderId="7" xfId="0" applyFont="1" applyFill="1" applyBorder="1" applyAlignment="1" applyProtection="1">
      <alignment horizontal="center" vertical="top"/>
      <protection locked="0"/>
    </xf>
    <xf numFmtId="0" fontId="15" fillId="2" borderId="0" xfId="0" applyFont="1" applyFill="1" applyAlignment="1" applyProtection="1">
      <alignment horizontal="right" vertical="top" wrapText="1" indent="3"/>
    </xf>
    <xf numFmtId="0" fontId="12" fillId="0" borderId="3"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12" fillId="0" borderId="5" xfId="0" applyFont="1" applyBorder="1" applyAlignment="1" applyProtection="1">
      <alignment horizontal="left" vertical="top"/>
      <protection locked="0"/>
    </xf>
    <xf numFmtId="0" fontId="12" fillId="7" borderId="3" xfId="0" applyFont="1" applyFill="1" applyBorder="1" applyAlignment="1" applyProtection="1">
      <alignment horizontal="left" wrapText="1" indent="1"/>
      <protection locked="0"/>
    </xf>
    <xf numFmtId="0" fontId="12" fillId="7" borderId="4" xfId="0" applyFont="1" applyFill="1" applyBorder="1" applyAlignment="1" applyProtection="1">
      <alignment horizontal="left" indent="1"/>
      <protection locked="0"/>
    </xf>
    <xf numFmtId="0" fontId="12" fillId="7" borderId="5" xfId="0" applyFont="1" applyFill="1" applyBorder="1" applyAlignment="1" applyProtection="1">
      <alignment horizontal="left" indent="1"/>
      <protection locked="0"/>
    </xf>
    <xf numFmtId="0" fontId="12" fillId="7" borderId="3" xfId="0" applyFont="1" applyFill="1" applyBorder="1" applyAlignment="1" applyProtection="1">
      <alignment horizontal="left"/>
      <protection locked="0"/>
    </xf>
    <xf numFmtId="0" fontId="12" fillId="7" borderId="4" xfId="0" applyFont="1" applyFill="1" applyBorder="1" applyAlignment="1" applyProtection="1">
      <alignment horizontal="left"/>
      <protection locked="0"/>
    </xf>
    <xf numFmtId="0" fontId="12" fillId="7" borderId="5" xfId="0" applyFont="1" applyFill="1" applyBorder="1" applyAlignment="1" applyProtection="1">
      <alignment horizontal="left"/>
      <protection locked="0"/>
    </xf>
    <xf numFmtId="0" fontId="24" fillId="0" borderId="3" xfId="1" applyBorder="1" applyAlignment="1" applyProtection="1">
      <alignment horizontal="left" vertical="top"/>
      <protection locked="0"/>
    </xf>
    <xf numFmtId="0" fontId="12" fillId="0" borderId="3" xfId="0" applyFont="1" applyBorder="1" applyAlignment="1" applyProtection="1">
      <alignment horizontal="left" indent="1"/>
      <protection locked="0"/>
    </xf>
    <xf numFmtId="0" fontId="12" fillId="0" borderId="4" xfId="0" applyFont="1" applyBorder="1" applyAlignment="1" applyProtection="1">
      <alignment horizontal="left" indent="1"/>
      <protection locked="0"/>
    </xf>
    <xf numFmtId="0" fontId="12" fillId="0" borderId="5" xfId="0" applyFont="1" applyBorder="1" applyAlignment="1" applyProtection="1">
      <alignment horizontal="left" indent="1"/>
      <protection locked="0"/>
    </xf>
    <xf numFmtId="0" fontId="13" fillId="2" borderId="0" xfId="0" applyFont="1" applyFill="1" applyBorder="1" applyAlignment="1" applyProtection="1">
      <alignment horizontal="center"/>
    </xf>
    <xf numFmtId="0" fontId="11" fillId="2" borderId="0" xfId="0" applyFont="1" applyFill="1" applyBorder="1" applyAlignment="1" applyProtection="1">
      <alignment horizontal="left" vertical="top" wrapText="1" indent="1"/>
    </xf>
    <xf numFmtId="0" fontId="24" fillId="2" borderId="0" xfId="1" applyFill="1" applyBorder="1" applyAlignment="1" applyProtection="1">
      <alignment horizontal="left" vertical="top" wrapText="1" indent="1"/>
      <protection locked="0"/>
    </xf>
    <xf numFmtId="0" fontId="12" fillId="2" borderId="0" xfId="0" applyFont="1" applyFill="1" applyBorder="1" applyAlignment="1" applyProtection="1">
      <alignment horizontal="left" vertical="top" wrapText="1" indent="1"/>
      <protection locked="0"/>
    </xf>
    <xf numFmtId="0" fontId="12" fillId="9" borderId="3" xfId="0" applyFont="1" applyFill="1" applyBorder="1" applyAlignment="1" applyProtection="1">
      <alignment horizontal="left" vertical="top" indent="1"/>
      <protection locked="0"/>
    </xf>
    <xf numFmtId="0" fontId="12" fillId="9" borderId="4" xfId="0" applyFont="1" applyFill="1" applyBorder="1" applyAlignment="1" applyProtection="1">
      <alignment horizontal="left" vertical="top" indent="1"/>
      <protection locked="0"/>
    </xf>
    <xf numFmtId="0" fontId="12" fillId="9" borderId="5" xfId="0" applyFont="1" applyFill="1" applyBorder="1" applyAlignment="1" applyProtection="1">
      <alignment horizontal="left" vertical="top" indent="1"/>
      <protection locked="0"/>
    </xf>
    <xf numFmtId="0" fontId="15" fillId="7" borderId="0" xfId="0" applyFont="1" applyFill="1" applyAlignment="1" applyProtection="1">
      <alignment horizontal="center"/>
    </xf>
    <xf numFmtId="0" fontId="12" fillId="2" borderId="0" xfId="0" applyFont="1" applyFill="1" applyBorder="1" applyAlignment="1" applyProtection="1">
      <alignment horizontal="left" wrapText="1" indent="1"/>
    </xf>
    <xf numFmtId="0" fontId="12" fillId="2" borderId="8" xfId="0" applyFont="1" applyFill="1" applyBorder="1" applyAlignment="1" applyProtection="1">
      <alignment horizontal="left" wrapText="1" indent="1"/>
    </xf>
    <xf numFmtId="164" fontId="12" fillId="0" borderId="3" xfId="0" applyNumberFormat="1" applyFont="1" applyBorder="1" applyAlignment="1" applyProtection="1">
      <alignment horizontal="left" vertical="top"/>
      <protection locked="0"/>
    </xf>
    <xf numFmtId="164" fontId="12" fillId="0" borderId="4" xfId="0" applyNumberFormat="1" applyFont="1" applyBorder="1" applyAlignment="1" applyProtection="1">
      <alignment horizontal="left" vertical="top"/>
      <protection locked="0"/>
    </xf>
    <xf numFmtId="164" fontId="12" fillId="0" borderId="5" xfId="0" applyNumberFormat="1" applyFont="1" applyBorder="1" applyAlignment="1" applyProtection="1">
      <alignment horizontal="left" vertical="top"/>
      <protection locked="0"/>
    </xf>
    <xf numFmtId="0" fontId="12" fillId="9" borderId="3" xfId="0" applyFont="1" applyFill="1" applyBorder="1" applyAlignment="1" applyProtection="1">
      <alignment horizontal="left" vertical="top" wrapText="1" indent="1"/>
      <protection locked="0"/>
    </xf>
    <xf numFmtId="0" fontId="12" fillId="9" borderId="4" xfId="0" applyFont="1" applyFill="1" applyBorder="1" applyAlignment="1" applyProtection="1">
      <alignment horizontal="left" vertical="top" wrapText="1" indent="1"/>
      <protection locked="0"/>
    </xf>
    <xf numFmtId="0" fontId="12" fillId="9" borderId="5" xfId="0" applyFont="1" applyFill="1" applyBorder="1" applyAlignment="1" applyProtection="1">
      <alignment horizontal="left" vertical="top" wrapText="1" indent="1"/>
      <protection locked="0"/>
    </xf>
    <xf numFmtId="0" fontId="26" fillId="2" borderId="0" xfId="0" applyFont="1" applyFill="1" applyAlignment="1">
      <alignment horizontal="left" vertical="center" wrapText="1"/>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2" fillId="10" borderId="3" xfId="0" applyFont="1" applyFill="1" applyBorder="1" applyAlignment="1" applyProtection="1">
      <alignment horizontal="left" vertical="top" indent="1"/>
      <protection locked="0"/>
    </xf>
    <xf numFmtId="0" fontId="12" fillId="10" borderId="4" xfId="0" applyFont="1" applyFill="1" applyBorder="1" applyAlignment="1" applyProtection="1">
      <alignment horizontal="left" vertical="top" indent="1"/>
      <protection locked="0"/>
    </xf>
    <xf numFmtId="0" fontId="12" fillId="10" borderId="5" xfId="0" applyFont="1" applyFill="1" applyBorder="1" applyAlignment="1" applyProtection="1">
      <alignment horizontal="left" vertical="top" indent="1"/>
      <protection locked="0"/>
    </xf>
  </cellXfs>
  <cellStyles count="2">
    <cellStyle name="Link" xfId="1" builtinId="8"/>
    <cellStyle name="Standard" xfId="0" builtinId="0"/>
  </cellStyles>
  <dxfs count="0"/>
  <tableStyles count="1" defaultTableStyle="TableStyleMedium9" defaultPivotStyle="PivotStyleLight16">
    <tableStyle name="Tabellenformat 1" pivot="0" count="0" xr9:uid="{00000000-0011-0000-FFFF-FFFF00000000}"/>
  </tableStyles>
  <colors>
    <mruColors>
      <color rgb="FFF6FBFC"/>
      <color rgb="FFFFFFCC"/>
      <color rgb="FFFF66FF"/>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bar"/>
        <c:grouping val="clustered"/>
        <c:varyColors val="1"/>
        <c:ser>
          <c:idx val="0"/>
          <c:order val="0"/>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Antragsformular!$A$201:$A$209</c:f>
            </c:multiLvlStrRef>
          </c:cat>
          <c:val>
            <c:numRef>
              <c:f>Antragsformular!$B$201:$B$209</c:f>
            </c:numRef>
          </c:val>
          <c:extLst>
            <c:ext xmlns:c16="http://schemas.microsoft.com/office/drawing/2014/chart" uri="{C3380CC4-5D6E-409C-BE32-E72D297353CC}">
              <c16:uniqueId val="{00000000-C6DC-4044-94C5-20E4EC0301FE}"/>
            </c:ext>
          </c:extLst>
        </c:ser>
        <c:dLbls>
          <c:showLegendKey val="0"/>
          <c:showVal val="0"/>
          <c:showCatName val="0"/>
          <c:showSerName val="0"/>
          <c:showPercent val="0"/>
          <c:showBubbleSize val="0"/>
        </c:dLbls>
        <c:gapWidth val="100"/>
        <c:axId val="141533952"/>
        <c:axId val="141535488"/>
      </c:barChart>
      <c:catAx>
        <c:axId val="141533952"/>
        <c:scaling>
          <c:orientation val="minMax"/>
        </c:scaling>
        <c:delete val="0"/>
        <c:axPos val="l"/>
        <c:numFmt formatCode="General" sourceLinked="0"/>
        <c:majorTickMark val="out"/>
        <c:minorTickMark val="none"/>
        <c:tickLblPos val="nextTo"/>
        <c:crossAx val="141535488"/>
        <c:crosses val="autoZero"/>
        <c:auto val="1"/>
        <c:lblAlgn val="ctr"/>
        <c:lblOffset val="100"/>
        <c:noMultiLvlLbl val="0"/>
      </c:catAx>
      <c:valAx>
        <c:axId val="141535488"/>
        <c:scaling>
          <c:orientation val="minMax"/>
        </c:scaling>
        <c:delete val="0"/>
        <c:axPos val="b"/>
        <c:majorGridlines/>
        <c:numFmt formatCode="0" sourceLinked="1"/>
        <c:majorTickMark val="out"/>
        <c:minorTickMark val="none"/>
        <c:tickLblPos val="nextTo"/>
        <c:spPr>
          <a:ln/>
        </c:spPr>
        <c:crossAx val="141533952"/>
        <c:crosses val="autoZero"/>
        <c:crossBetween val="between"/>
      </c:valAx>
      <c:spPr>
        <a:solidFill>
          <a:schemeClr val="bg1">
            <a:lumMod val="95000"/>
          </a:schemeClr>
        </a:solidFill>
      </c:spPr>
    </c:plotArea>
    <c:plotVisOnly val="1"/>
    <c:dispBlanksAs val="gap"/>
    <c:showDLblsOverMax val="0"/>
  </c:chart>
  <c:spPr>
    <a:solidFill>
      <a:schemeClr val="bg1">
        <a:lumMod val="95000"/>
      </a:schemeClr>
    </a:solidFill>
    <a:ln w="3175">
      <a:noFill/>
    </a:ln>
  </c:spPr>
  <c:txPr>
    <a:bodyPr/>
    <a:lstStyle/>
    <a:p>
      <a:pPr>
        <a:defRPr sz="800">
          <a:solidFill>
            <a:schemeClr val="accent5">
              <a:lumMod val="50000"/>
            </a:schemeClr>
          </a:solidFill>
          <a:latin typeface="Arial" pitchFamily="34" charset="0"/>
          <a:cs typeface="Arial" pitchFamily="34" charset="0"/>
        </a:defRPr>
      </a:pPr>
      <a:endParaRPr lang="de-DE"/>
    </a:p>
  </c:txPr>
  <c:printSettings>
    <c:headerFooter/>
    <c:pageMargins b="0.78740157499999996" l="0.70000000000000029" r="0.70000000000000029" t="0.78740157499999996"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'Berechnung KOPartn'!$A$3</c:f>
              <c:strCache>
                <c:ptCount val="1"/>
                <c:pt idx="0">
                  <c:v>(Anzahl² * 2) + 2</c:v>
                </c:pt>
              </c:strCache>
            </c:strRef>
          </c:tx>
          <c:spPr>
            <a:ln w="28575" cap="rnd">
              <a:solidFill>
                <a:schemeClr val="accent1"/>
              </a:solidFill>
              <a:round/>
            </a:ln>
            <a:effectLst/>
          </c:spPr>
          <c:marker>
            <c:symbol val="none"/>
          </c:marker>
          <c:cat>
            <c:numRef>
              <c:f>'Berechnung KOPartn'!$B$2:$M$2</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'Berechnung KOPartn'!$B$3:$M$3</c:f>
              <c:numCache>
                <c:formatCode>General</c:formatCode>
                <c:ptCount val="12"/>
                <c:pt idx="0">
                  <c:v>0</c:v>
                </c:pt>
                <c:pt idx="1">
                  <c:v>4</c:v>
                </c:pt>
                <c:pt idx="2">
                  <c:v>10</c:v>
                </c:pt>
                <c:pt idx="3">
                  <c:v>20</c:v>
                </c:pt>
                <c:pt idx="4">
                  <c:v>34</c:v>
                </c:pt>
                <c:pt idx="5">
                  <c:v>52</c:v>
                </c:pt>
                <c:pt idx="6">
                  <c:v>74</c:v>
                </c:pt>
                <c:pt idx="7">
                  <c:v>100</c:v>
                </c:pt>
              </c:numCache>
            </c:numRef>
          </c:val>
          <c:smooth val="0"/>
          <c:extLst>
            <c:ext xmlns:c16="http://schemas.microsoft.com/office/drawing/2014/chart" uri="{C3380CC4-5D6E-409C-BE32-E72D297353CC}">
              <c16:uniqueId val="{00000000-94B6-4935-A7EA-2B7CC45E8B08}"/>
            </c:ext>
          </c:extLst>
        </c:ser>
        <c:ser>
          <c:idx val="1"/>
          <c:order val="1"/>
          <c:tx>
            <c:strRef>
              <c:f>'Berechnung KOPartn'!$A$4</c:f>
              <c:strCache>
                <c:ptCount val="1"/>
                <c:pt idx="0">
                  <c:v>Anzahl²</c:v>
                </c:pt>
              </c:strCache>
            </c:strRef>
          </c:tx>
          <c:spPr>
            <a:ln w="28575" cap="rnd">
              <a:solidFill>
                <a:schemeClr val="accent2"/>
              </a:solidFill>
              <a:round/>
            </a:ln>
            <a:effectLst/>
          </c:spPr>
          <c:marker>
            <c:symbol val="none"/>
          </c:marker>
          <c:cat>
            <c:numRef>
              <c:f>'Berechnung KOPartn'!$B$2:$M$2</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'Berechnung KOPartn'!$B$4:$M$4</c:f>
              <c:numCache>
                <c:formatCode>General</c:formatCode>
                <c:ptCount val="12"/>
                <c:pt idx="0">
                  <c:v>0</c:v>
                </c:pt>
                <c:pt idx="1">
                  <c:v>1</c:v>
                </c:pt>
                <c:pt idx="2">
                  <c:v>4</c:v>
                </c:pt>
                <c:pt idx="3">
                  <c:v>9</c:v>
                </c:pt>
                <c:pt idx="4">
                  <c:v>16</c:v>
                </c:pt>
                <c:pt idx="5">
                  <c:v>25</c:v>
                </c:pt>
                <c:pt idx="6">
                  <c:v>36</c:v>
                </c:pt>
                <c:pt idx="7">
                  <c:v>49</c:v>
                </c:pt>
                <c:pt idx="8">
                  <c:v>64</c:v>
                </c:pt>
                <c:pt idx="9">
                  <c:v>81</c:v>
                </c:pt>
                <c:pt idx="10">
                  <c:v>100</c:v>
                </c:pt>
              </c:numCache>
            </c:numRef>
          </c:val>
          <c:smooth val="0"/>
          <c:extLst>
            <c:ext xmlns:c16="http://schemas.microsoft.com/office/drawing/2014/chart" uri="{C3380CC4-5D6E-409C-BE32-E72D297353CC}">
              <c16:uniqueId val="{00000001-94B6-4935-A7EA-2B7CC45E8B08}"/>
            </c:ext>
          </c:extLst>
        </c:ser>
        <c:ser>
          <c:idx val="2"/>
          <c:order val="2"/>
          <c:tx>
            <c:strRef>
              <c:f>'Berechnung KOPartn'!$A$5</c:f>
              <c:strCache>
                <c:ptCount val="1"/>
                <c:pt idx="0">
                  <c:v>(Anzahl * 10) - Anzahl + 1</c:v>
                </c:pt>
              </c:strCache>
            </c:strRef>
          </c:tx>
          <c:spPr>
            <a:ln w="28575" cap="rnd">
              <a:solidFill>
                <a:schemeClr val="accent3"/>
              </a:solidFill>
              <a:round/>
            </a:ln>
            <a:effectLst/>
          </c:spPr>
          <c:marker>
            <c:symbol val="none"/>
          </c:marker>
          <c:cat>
            <c:numRef>
              <c:f>'Berechnung KOPartn'!$B$2:$M$2</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'Berechnung KOPartn'!$B$5:$M$5</c:f>
              <c:numCache>
                <c:formatCode>General</c:formatCode>
                <c:ptCount val="12"/>
                <c:pt idx="0">
                  <c:v>1</c:v>
                </c:pt>
                <c:pt idx="1">
                  <c:v>10</c:v>
                </c:pt>
                <c:pt idx="2">
                  <c:v>19</c:v>
                </c:pt>
                <c:pt idx="3">
                  <c:v>28</c:v>
                </c:pt>
                <c:pt idx="4">
                  <c:v>37</c:v>
                </c:pt>
                <c:pt idx="5">
                  <c:v>46</c:v>
                </c:pt>
                <c:pt idx="6">
                  <c:v>55</c:v>
                </c:pt>
                <c:pt idx="7">
                  <c:v>64</c:v>
                </c:pt>
                <c:pt idx="8">
                  <c:v>73</c:v>
                </c:pt>
                <c:pt idx="9">
                  <c:v>82</c:v>
                </c:pt>
                <c:pt idx="10">
                  <c:v>91</c:v>
                </c:pt>
                <c:pt idx="11">
                  <c:v>100</c:v>
                </c:pt>
              </c:numCache>
            </c:numRef>
          </c:val>
          <c:smooth val="0"/>
          <c:extLst>
            <c:ext xmlns:c16="http://schemas.microsoft.com/office/drawing/2014/chart" uri="{C3380CC4-5D6E-409C-BE32-E72D297353CC}">
              <c16:uniqueId val="{00000002-94B6-4935-A7EA-2B7CC45E8B08}"/>
            </c:ext>
          </c:extLst>
        </c:ser>
        <c:ser>
          <c:idx val="3"/>
          <c:order val="3"/>
          <c:tx>
            <c:strRef>
              <c:f>'Berechnung KOPartn'!$A$6</c:f>
              <c:strCache>
                <c:ptCount val="1"/>
                <c:pt idx="0">
                  <c:v>(Anzahl * 10) + 2*Anzahl + 1</c:v>
                </c:pt>
              </c:strCache>
            </c:strRef>
          </c:tx>
          <c:spPr>
            <a:ln w="28575" cap="rnd">
              <a:solidFill>
                <a:srgbClr val="FF66FF"/>
              </a:solidFill>
              <a:round/>
            </a:ln>
            <a:effectLst/>
          </c:spPr>
          <c:marker>
            <c:symbol val="none"/>
          </c:marker>
          <c:cat>
            <c:numRef>
              <c:f>'Berechnung KOPartn'!$B$2:$M$2</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'Berechnung KOPartn'!$B$6:$M$6</c:f>
              <c:numCache>
                <c:formatCode>General</c:formatCode>
                <c:ptCount val="12"/>
                <c:pt idx="0">
                  <c:v>0</c:v>
                </c:pt>
                <c:pt idx="1">
                  <c:v>16</c:v>
                </c:pt>
                <c:pt idx="2">
                  <c:v>28</c:v>
                </c:pt>
                <c:pt idx="3">
                  <c:v>40</c:v>
                </c:pt>
                <c:pt idx="4">
                  <c:v>52</c:v>
                </c:pt>
                <c:pt idx="5">
                  <c:v>64</c:v>
                </c:pt>
                <c:pt idx="6">
                  <c:v>76</c:v>
                </c:pt>
                <c:pt idx="7">
                  <c:v>88</c:v>
                </c:pt>
                <c:pt idx="8">
                  <c:v>100</c:v>
                </c:pt>
              </c:numCache>
            </c:numRef>
          </c:val>
          <c:smooth val="0"/>
          <c:extLst>
            <c:ext xmlns:c16="http://schemas.microsoft.com/office/drawing/2014/chart" uri="{C3380CC4-5D6E-409C-BE32-E72D297353CC}">
              <c16:uniqueId val="{00000003-94B6-4935-A7EA-2B7CC45E8B08}"/>
            </c:ext>
          </c:extLst>
        </c:ser>
        <c:dLbls>
          <c:showLegendKey val="0"/>
          <c:showVal val="0"/>
          <c:showCatName val="0"/>
          <c:showSerName val="0"/>
          <c:showPercent val="0"/>
          <c:showBubbleSize val="0"/>
        </c:dLbls>
        <c:smooth val="0"/>
        <c:axId val="624792536"/>
        <c:axId val="624795816"/>
      </c:lineChart>
      <c:catAx>
        <c:axId val="624792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24795816"/>
        <c:crosses val="autoZero"/>
        <c:auto val="1"/>
        <c:lblAlgn val="ctr"/>
        <c:lblOffset val="100"/>
        <c:noMultiLvlLbl val="0"/>
      </c:catAx>
      <c:valAx>
        <c:axId val="624795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24792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txData>
          <cx:v>Gesamtergebnis</cx:v>
        </cx:txData>
      </cx:tx>
      <cx:txPr>
        <a:bodyPr rot="0" spcFirstLastPara="1" vertOverflow="ellipsis" vert="horz" wrap="square" lIns="38100" tIns="19050" rIns="38100" bIns="19050" anchor="ctr" anchorCtr="1" compatLnSpc="0"/>
        <a:lstStyle/>
        <a:p>
          <a:pPr algn="ctr" rtl="0">
            <a:defRPr sz="1000" b="1" i="0" u="none" strike="noStrike" kern="1200" cap="none" spc="150" baseline="0">
              <a:solidFill>
                <a:srgbClr val="4BACC6">
                  <a:lumMod val="50000"/>
                </a:srgbClr>
              </a:solidFill>
              <a:latin typeface="Arial" panose="020B0604020202020204" pitchFamily="34" charset="0"/>
              <a:ea typeface="+mn-ea"/>
              <a:cs typeface="Arial" panose="020B0604020202020204" pitchFamily="34" charset="0"/>
            </a:defRPr>
          </a:pPr>
          <a:r>
            <a:rPr kumimoji="0" lang="de-DE" sz="1000" b="1" i="0" u="none" strike="noStrike" kern="1200" cap="none" spc="150" normalizeH="0" baseline="0" noProof="0">
              <a:ln>
                <a:noFill/>
              </a:ln>
              <a:solidFill>
                <a:srgbClr val="4BACC6">
                  <a:lumMod val="50000"/>
                </a:srgbClr>
              </a:solidFill>
              <a:effectLst/>
              <a:uLnTx/>
              <a:uFillTx/>
              <a:latin typeface="Arial" panose="020B0604020202020204" pitchFamily="34" charset="0"/>
              <a:cs typeface="Arial" panose="020B0604020202020204" pitchFamily="34" charset="0"/>
            </a:rPr>
            <a:t>Gesamtergebnis</a:t>
          </a:r>
        </a:p>
      </cx:txPr>
    </cx:title>
    <cx:plotArea>
      <cx:plotAreaRegion>
        <cx:series layoutId="treemap" hidden="1" uniqueId="{DC1B0E67-AE90-47FF-A012-73C2A422B28B}" formatIdx="0">
          <cx:spPr>
            <a:ln>
              <a:noFill/>
            </a:ln>
          </cx:spPr>
          <cx:dataLabels pos="inEnd">
            <cx:txPr>
              <a:bodyPr spcFirstLastPara="1" vertOverflow="ellipsis" wrap="square" lIns="0" tIns="0" rIns="0" bIns="0" anchor="ctr" anchorCtr="1">
                <a:spAutoFit/>
              </a:bodyPr>
              <a:lstStyle/>
              <a:p>
                <a:pPr>
                  <a:defRPr lang="de-DE" sz="1050" b="1" i="0" u="none" strike="noStrike" kern="1200" baseline="0">
                    <a:solidFill>
                      <a:schemeClr val="accent5">
                        <a:lumMod val="50000"/>
                      </a:schemeClr>
                    </a:solidFill>
                    <a:latin typeface="Calibri" panose="020F0502020204030204"/>
                  </a:defRPr>
                </a:pPr>
                <a:endParaRPr lang="de-DE" sz="1050" b="1">
                  <a:solidFill>
                    <a:schemeClr val="accent5">
                      <a:lumMod val="50000"/>
                    </a:schemeClr>
                  </a:solidFill>
                </a:endParaRPr>
              </a:p>
            </cx:txPr>
            <cx:visibility seriesName="0" categoryName="1" value="0"/>
          </cx:dataLabels>
          <cx:dataId val="0"/>
          <cx:layoutPr>
            <cx:parentLabelLayout val="overlapping"/>
          </cx:layoutPr>
        </cx:series>
      </cx:plotAreaRegion>
    </cx:plotArea>
  </cx:chart>
  <cx:spPr>
    <a:solidFill>
      <a:schemeClr val="bg1">
        <a:lumMod val="95000"/>
      </a:schemeClr>
    </a:solidFill>
    <a:ln>
      <a:no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4">
  <cs:axisTitle>
    <cs:lnRef idx="0"/>
    <cs:fillRef idx="0"/>
    <cs:effectRef idx="0"/>
    <cs:fontRef idx="minor">
      <a:schemeClr val="tx1">
        <a:lumMod val="65000"/>
        <a:lumOff val="35000"/>
      </a:schemeClr>
    </cs:fontRef>
    <cs:spPr>
      <a:solidFill>
        <a:schemeClr val="bg1">
          <a:lumMod val="85000"/>
        </a:schemeClr>
      </a:solidFill>
      <a:ln w="19050">
        <a:solidFill>
          <a:schemeClr val="bg1"/>
        </a:solidFill>
      </a:ln>
    </cs:spPr>
    <cs:defRPr sz="900"/>
  </cs:axisTitle>
  <cs:categoryAxis>
    <cs:lnRef idx="0"/>
    <cs:fillRef idx="0"/>
    <cs:effectRef idx="0"/>
    <cs:fontRef idx="major">
      <a:schemeClr val="dk1">
        <a:lumMod val="50000"/>
        <a:lumOff val="50000"/>
      </a:schemeClr>
    </cs:fontRef>
    <cs:defRPr sz="90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bodyPr lIns="38100" tIns="19050" rIns="38100" bIns="19050">
      <a:spAutoFit/>
    </cs:bodyPr>
  </cs:dataLabel>
  <cs:dataLabelCallout>
    <cs:lnRef idx="0"/>
    <cs:fillRef idx="0"/>
    <cs:effectRef idx="0"/>
    <cs:fontRef idx="major">
      <a:schemeClr val="dk1">
        <a:lumMod val="50000"/>
        <a:lumOff val="50000"/>
      </a:schemeClr>
    </cs:fontRef>
    <cs:spPr>
      <a:solidFill>
        <a:schemeClr val="lt1">
          <a:alpha val="75000"/>
        </a:schemeClr>
      </a:solidFill>
      <a:ln w="9525">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solidFill>
        <a:schemeClr val="phClr"/>
      </a:solidFill>
      <a:ln w="50800">
        <a:solidFill>
          <a:schemeClr val="lt1"/>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ajor">
      <a:schemeClr val="dk1">
        <a:lumMod val="50000"/>
        <a:lumOff val="50000"/>
      </a:schemeClr>
    </cs:fontRef>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dk1"/>
    </cs:fontRef>
  </cs:dropLine>
  <cs:errorBar>
    <cs:lnRef idx="0"/>
    <cs:fillRef idx="0"/>
    <cs:effectRef idx="0"/>
    <cs:fontRef idx="minor">
      <a:schemeClr val="dk1"/>
    </cs:fontRef>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lumOff val="10000"/>
          </a:schemeClr>
        </a:solidFill>
        <a:round/>
      </a:ln>
    </cs:spPr>
  </cs:gridlineMinor>
  <cs:hiLoLine>
    <cs:lnRef idx="0"/>
    <cs:fillRef idx="0"/>
    <cs:effectRef idx="0"/>
    <cs:fontRef idx="minor">
      <a:schemeClr val="dk1"/>
    </cs:fontRef>
  </cs:hiLoLine>
  <cs:leaderLine>
    <cs:lnRef idx="0"/>
    <cs:fillRef idx="0"/>
    <cs:effectRef idx="0"/>
    <cs:fontRef idx="minor">
      <a:schemeClr val="dk1"/>
    </cs:fontRef>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ajor">
      <a:schemeClr val="dk1">
        <a:lumMod val="50000"/>
        <a:lumOff val="50000"/>
      </a:schemeClr>
    </cs:fontRef>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ajor">
      <a:schemeClr val="dk1">
        <a:lumMod val="50000"/>
        <a:lumOff val="50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ajor">
      <a:schemeClr val="dk1">
        <a:lumMod val="50000"/>
        <a:lumOff val="50000"/>
      </a:schemeClr>
    </cs:fontRef>
    <cs:defRPr sz="9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4/relationships/chartEx" Target="../charts/chartEx1.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10040</xdr:colOff>
      <xdr:row>192</xdr:row>
      <xdr:rowOff>40627</xdr:rowOff>
    </xdr:from>
    <xdr:to>
      <xdr:col>5</xdr:col>
      <xdr:colOff>438455</xdr:colOff>
      <xdr:row>212</xdr:row>
      <xdr:rowOff>22712</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3435</xdr:colOff>
      <xdr:row>187</xdr:row>
      <xdr:rowOff>88885</xdr:rowOff>
    </xdr:from>
    <xdr:to>
      <xdr:col>5</xdr:col>
      <xdr:colOff>431850</xdr:colOff>
      <xdr:row>192</xdr:row>
      <xdr:rowOff>79542</xdr:rowOff>
    </xdr:to>
    <mc:AlternateContent xmlns:mc="http://schemas.openxmlformats.org/markup-compatibility/2006">
      <mc:Choice xmlns:cx1="http://schemas.microsoft.com/office/drawing/2015/9/8/chartex" Requires="cx1">
        <xdr:graphicFrame macro="">
          <xdr:nvGraphicFramePr>
            <xdr:cNvPr id="7" name="Diagramm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239655" y="71879460"/>
              <a:ext cx="5183295" cy="0"/>
            </a:xfrm>
            <a:prstGeom prst="rect">
              <a:avLst/>
            </a:prstGeom>
            <a:solidFill>
              <a:prstClr val="white"/>
            </a:solidFill>
            <a:ln w="1">
              <a:solidFill>
                <a:prstClr val="green"/>
              </a:solidFill>
            </a:ln>
          </xdr:spPr>
          <xdr:txBody>
            <a:bodyPr vertOverflow="clip" horzOverflow="clip"/>
            <a:lstStyle/>
            <a:p>
              <a:r>
                <a:rPr lang="de-DE"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mc:AlternateContent xmlns:mc="http://schemas.openxmlformats.org/markup-compatibility/2006">
    <mc:Choice xmlns:a14="http://schemas.microsoft.com/office/drawing/2010/main" Requires="a14">
      <xdr:twoCellAnchor editAs="oneCell">
        <xdr:from>
          <xdr:col>1</xdr:col>
          <xdr:colOff>2087880</xdr:colOff>
          <xdr:row>25</xdr:row>
          <xdr:rowOff>335280</xdr:rowOff>
        </xdr:from>
        <xdr:to>
          <xdr:col>2</xdr:col>
          <xdr:colOff>365760</xdr:colOff>
          <xdr:row>27</xdr:row>
          <xdr:rowOff>68580</xdr:rowOff>
        </xdr:to>
        <xdr:sp macro="" textlink="">
          <xdr:nvSpPr>
            <xdr:cNvPr id="237574" name="Check Box 6" hidden="1">
              <a:extLst>
                <a:ext uri="{63B3BB69-23CF-44E3-9099-C40C66FF867C}">
                  <a14:compatExt spid="_x0000_s237574"/>
                </a:ext>
                <a:ext uri="{FF2B5EF4-FFF2-40B4-BE49-F238E27FC236}">
                  <a16:creationId xmlns:a16="http://schemas.microsoft.com/office/drawing/2014/main" id="{00000000-0008-0000-0000-000006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137160</xdr:rowOff>
        </xdr:from>
        <xdr:to>
          <xdr:col>2</xdr:col>
          <xdr:colOff>365760</xdr:colOff>
          <xdr:row>31</xdr:row>
          <xdr:rowOff>83820</xdr:rowOff>
        </xdr:to>
        <xdr:sp macro="" textlink="">
          <xdr:nvSpPr>
            <xdr:cNvPr id="237575" name="Check Box 7" hidden="1">
              <a:extLst>
                <a:ext uri="{63B3BB69-23CF-44E3-9099-C40C66FF867C}">
                  <a14:compatExt spid="_x0000_s237575"/>
                </a:ext>
                <a:ext uri="{FF2B5EF4-FFF2-40B4-BE49-F238E27FC236}">
                  <a16:creationId xmlns:a16="http://schemas.microsoft.com/office/drawing/2014/main" id="{00000000-0008-0000-0000-000007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1453539</xdr:colOff>
      <xdr:row>1</xdr:row>
      <xdr:rowOff>37170</xdr:rowOff>
    </xdr:from>
    <xdr:to>
      <xdr:col>8</xdr:col>
      <xdr:colOff>42374</xdr:colOff>
      <xdr:row>3</xdr:row>
      <xdr:rowOff>114485</xdr:rowOff>
    </xdr:to>
    <xdr:pic>
      <xdr:nvPicPr>
        <xdr:cNvPr id="10" name="Grafik 12" descr="B_Logo_M_PT_1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40929" y="241609"/>
          <a:ext cx="1385933" cy="486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106680</xdr:colOff>
      <xdr:row>7</xdr:row>
      <xdr:rowOff>156210</xdr:rowOff>
    </xdr:from>
    <xdr:to>
      <xdr:col>9</xdr:col>
      <xdr:colOff>350520</xdr:colOff>
      <xdr:row>25</xdr:row>
      <xdr:rowOff>15240</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s://transparenzdatenbank.berlin.d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1" tint="0.499984740745262"/>
  </sheetPr>
  <dimension ref="A1:I219"/>
  <sheetViews>
    <sheetView showGridLines="0" tabSelected="1" showRuler="0" view="pageLayout" topLeftCell="A97" workbookViewId="0">
      <selection activeCell="C100" sqref="C100:F100"/>
    </sheetView>
  </sheetViews>
  <sheetFormatPr baseColWidth="10" defaultColWidth="10.88671875" defaultRowHeight="16.2" x14ac:dyDescent="0.4"/>
  <cols>
    <col min="1" max="1" width="3.44140625" style="11" customWidth="1"/>
    <col min="2" max="2" width="29.109375" style="11" customWidth="1"/>
    <col min="3" max="3" width="5.44140625" style="11" customWidth="1"/>
    <col min="4" max="4" width="6.44140625" style="11" customWidth="1"/>
    <col min="5" max="5" width="28.33203125" style="11" bestFit="1" customWidth="1"/>
    <col min="6" max="6" width="10.6640625" style="11" bestFit="1" customWidth="1"/>
    <col min="7" max="8" width="10.6640625" style="11" hidden="1" customWidth="1"/>
    <col min="9" max="9" width="3.33203125" style="11" customWidth="1"/>
    <col min="10" max="16384" width="10.88671875" style="11"/>
  </cols>
  <sheetData>
    <row r="1" spans="1:9" x14ac:dyDescent="0.4">
      <c r="A1" s="10"/>
      <c r="B1" s="10"/>
      <c r="C1" s="10"/>
      <c r="D1" s="10"/>
      <c r="E1" s="10"/>
      <c r="F1" s="10"/>
      <c r="G1" s="34"/>
      <c r="H1" s="34"/>
      <c r="I1" s="10"/>
    </row>
    <row r="2" spans="1:9" x14ac:dyDescent="0.4">
      <c r="A2" s="17"/>
      <c r="B2" s="33" t="s">
        <v>78</v>
      </c>
      <c r="C2" s="17"/>
      <c r="D2" s="17"/>
      <c r="E2" s="17"/>
      <c r="F2" s="17"/>
      <c r="G2" s="90"/>
      <c r="H2" s="90"/>
      <c r="I2" s="17"/>
    </row>
    <row r="3" spans="1:9" x14ac:dyDescent="0.4">
      <c r="A3" s="17"/>
      <c r="B3" s="31" t="s">
        <v>96</v>
      </c>
      <c r="C3" s="17"/>
      <c r="D3" s="17"/>
      <c r="E3" s="17"/>
      <c r="F3" s="17"/>
      <c r="G3" s="90"/>
      <c r="H3" s="90"/>
      <c r="I3" s="17"/>
    </row>
    <row r="4" spans="1:9" ht="28.95" customHeight="1" x14ac:dyDescent="0.4">
      <c r="A4" s="29"/>
      <c r="B4" s="32" t="s">
        <v>97</v>
      </c>
      <c r="C4" s="29"/>
      <c r="D4" s="29"/>
      <c r="E4" s="29"/>
      <c r="F4" s="29"/>
      <c r="G4" s="91"/>
      <c r="H4" s="91"/>
      <c r="I4" s="29"/>
    </row>
    <row r="5" spans="1:9" s="121" customFormat="1" x14ac:dyDescent="0.4">
      <c r="A5" s="119"/>
      <c r="B5" s="119"/>
      <c r="C5" s="119"/>
      <c r="D5" s="119"/>
      <c r="E5" s="119"/>
      <c r="F5" s="119"/>
      <c r="G5" s="120"/>
      <c r="H5" s="120"/>
      <c r="I5" s="119"/>
    </row>
    <row r="6" spans="1:9" s="121" customFormat="1" hidden="1" x14ac:dyDescent="0.4">
      <c r="A6" s="120"/>
      <c r="B6" s="120" t="s">
        <v>78</v>
      </c>
      <c r="C6" s="120"/>
      <c r="D6" s="120"/>
      <c r="E6" s="120"/>
      <c r="F6" s="122">
        <f ca="1">TODAY()</f>
        <v>46083</v>
      </c>
      <c r="G6" s="123"/>
      <c r="H6" s="123"/>
      <c r="I6" s="124"/>
    </row>
    <row r="7" spans="1:9" s="121" customFormat="1" hidden="1" x14ac:dyDescent="0.4">
      <c r="A7" s="120"/>
      <c r="B7" s="120" t="s">
        <v>73</v>
      </c>
      <c r="C7" s="120"/>
      <c r="D7" s="120"/>
      <c r="E7" s="120"/>
      <c r="F7" s="125" t="s">
        <v>160</v>
      </c>
      <c r="G7" s="120"/>
      <c r="H7" s="120"/>
      <c r="I7" s="119"/>
    </row>
    <row r="8" spans="1:9" s="121" customFormat="1" hidden="1" x14ac:dyDescent="0.4">
      <c r="A8" s="120"/>
      <c r="B8" s="120"/>
      <c r="C8" s="120"/>
      <c r="D8" s="120"/>
      <c r="E8" s="120"/>
      <c r="F8" s="120"/>
      <c r="G8" s="120"/>
      <c r="H8" s="120"/>
      <c r="I8" s="119"/>
    </row>
    <row r="9" spans="1:9" s="121" customFormat="1" ht="21" hidden="1" x14ac:dyDescent="0.5">
      <c r="A9" s="120"/>
      <c r="B9" s="185" t="s">
        <v>109</v>
      </c>
      <c r="C9" s="185"/>
      <c r="D9" s="185"/>
      <c r="E9" s="185"/>
      <c r="F9" s="185"/>
      <c r="G9" s="126"/>
      <c r="H9" s="126"/>
      <c r="I9" s="119"/>
    </row>
    <row r="10" spans="1:9" s="121" customFormat="1" ht="21" customHeight="1" x14ac:dyDescent="0.5">
      <c r="A10" s="119"/>
      <c r="B10" s="164" t="s">
        <v>110</v>
      </c>
      <c r="C10" s="164"/>
      <c r="D10" s="164"/>
      <c r="E10" s="164"/>
      <c r="F10" s="135">
        <f ca="1">TODAY()</f>
        <v>46083</v>
      </c>
      <c r="G10" s="127"/>
      <c r="H10" s="127"/>
      <c r="I10" s="128"/>
    </row>
    <row r="11" spans="1:9" s="131" customFormat="1" x14ac:dyDescent="0.4">
      <c r="A11" s="129"/>
      <c r="B11" s="178" t="s">
        <v>164</v>
      </c>
      <c r="C11" s="178"/>
      <c r="D11" s="178"/>
      <c r="E11" s="178"/>
      <c r="F11" s="178"/>
      <c r="G11" s="130"/>
      <c r="H11" s="130"/>
      <c r="I11" s="129"/>
    </row>
    <row r="12" spans="1:9" s="121" customFormat="1" hidden="1" x14ac:dyDescent="0.4">
      <c r="A12" s="120"/>
      <c r="B12" s="120" t="s">
        <v>50</v>
      </c>
      <c r="C12" s="132" t="s">
        <v>51</v>
      </c>
      <c r="D12" s="152">
        <v>68444</v>
      </c>
      <c r="E12" s="133">
        <v>2025</v>
      </c>
      <c r="F12" s="120"/>
      <c r="G12" s="120"/>
      <c r="H12" s="120"/>
      <c r="I12" s="119"/>
    </row>
    <row r="13" spans="1:9" s="121" customFormat="1" hidden="1" x14ac:dyDescent="0.4">
      <c r="A13" s="120"/>
      <c r="B13" s="120"/>
      <c r="C13" s="120"/>
      <c r="D13" s="120"/>
      <c r="E13" s="120"/>
      <c r="F13" s="120"/>
      <c r="G13" s="120"/>
      <c r="H13" s="120"/>
      <c r="I13" s="119"/>
    </row>
    <row r="14" spans="1:9" s="121" customFormat="1" x14ac:dyDescent="0.4">
      <c r="A14" s="119"/>
      <c r="B14" s="134" t="s">
        <v>10</v>
      </c>
      <c r="C14" s="119"/>
      <c r="D14" s="119"/>
      <c r="E14" s="119"/>
      <c r="F14" s="119"/>
      <c r="G14" s="120"/>
      <c r="H14" s="120"/>
      <c r="I14" s="119"/>
    </row>
    <row r="15" spans="1:9" s="121" customFormat="1" x14ac:dyDescent="0.4">
      <c r="A15" s="119"/>
      <c r="B15" s="119"/>
      <c r="C15" s="119"/>
      <c r="D15" s="119"/>
      <c r="E15" s="119"/>
      <c r="F15" s="119"/>
      <c r="G15" s="120"/>
      <c r="H15" s="120"/>
      <c r="I15" s="119"/>
    </row>
    <row r="16" spans="1:9" s="12" customFormat="1" x14ac:dyDescent="0.4">
      <c r="A16" s="102"/>
      <c r="B16" s="117" t="s">
        <v>84</v>
      </c>
      <c r="C16" s="165"/>
      <c r="D16" s="166"/>
      <c r="E16" s="166"/>
      <c r="F16" s="167"/>
      <c r="G16" s="92"/>
      <c r="H16" s="92"/>
      <c r="I16" s="102"/>
    </row>
    <row r="17" spans="1:9" s="12" customFormat="1" ht="32.4" x14ac:dyDescent="0.4">
      <c r="A17" s="102"/>
      <c r="B17" s="137" t="s">
        <v>101</v>
      </c>
      <c r="C17" s="165"/>
      <c r="D17" s="166"/>
      <c r="E17" s="166"/>
      <c r="F17" s="167"/>
      <c r="G17" s="92"/>
      <c r="H17" s="92"/>
      <c r="I17" s="102"/>
    </row>
    <row r="18" spans="1:9" s="12" customFormat="1" x14ac:dyDescent="0.4">
      <c r="A18" s="102"/>
      <c r="B18" s="117" t="s">
        <v>87</v>
      </c>
      <c r="C18" s="165"/>
      <c r="D18" s="166"/>
      <c r="E18" s="166"/>
      <c r="F18" s="167"/>
      <c r="G18" s="92"/>
      <c r="H18" s="92"/>
      <c r="I18" s="102"/>
    </row>
    <row r="19" spans="1:9" s="12" customFormat="1" x14ac:dyDescent="0.4">
      <c r="A19" s="102"/>
      <c r="B19" s="117" t="s">
        <v>99</v>
      </c>
      <c r="C19" s="165"/>
      <c r="D19" s="166"/>
      <c r="E19" s="166"/>
      <c r="F19" s="167"/>
      <c r="G19" s="92"/>
      <c r="H19" s="92"/>
      <c r="I19" s="102"/>
    </row>
    <row r="20" spans="1:9" x14ac:dyDescent="0.4">
      <c r="A20" s="10"/>
      <c r="B20" s="19"/>
      <c r="C20" s="19"/>
      <c r="D20" s="19"/>
      <c r="E20" s="19"/>
      <c r="F20" s="19"/>
      <c r="G20" s="36"/>
      <c r="H20" s="36"/>
      <c r="I20" s="19"/>
    </row>
    <row r="21" spans="1:9" s="12" customFormat="1" x14ac:dyDescent="0.4">
      <c r="A21" s="102"/>
      <c r="B21" s="117" t="s">
        <v>100</v>
      </c>
      <c r="C21" s="165"/>
      <c r="D21" s="166"/>
      <c r="E21" s="166"/>
      <c r="F21" s="167"/>
      <c r="G21" s="92"/>
      <c r="H21" s="92"/>
      <c r="I21" s="102"/>
    </row>
    <row r="22" spans="1:9" s="12" customFormat="1" x14ac:dyDescent="0.4">
      <c r="A22" s="102"/>
      <c r="B22" s="117" t="s">
        <v>88</v>
      </c>
      <c r="C22" s="165"/>
      <c r="D22" s="166"/>
      <c r="E22" s="166"/>
      <c r="F22" s="167"/>
      <c r="G22" s="92"/>
      <c r="H22" s="92"/>
      <c r="I22" s="102"/>
    </row>
    <row r="23" spans="1:9" s="12" customFormat="1" x14ac:dyDescent="0.4">
      <c r="A23" s="102"/>
      <c r="B23" s="117" t="s">
        <v>89</v>
      </c>
      <c r="C23" s="174"/>
      <c r="D23" s="166"/>
      <c r="E23" s="166"/>
      <c r="F23" s="167"/>
      <c r="G23" s="92"/>
      <c r="H23" s="92"/>
      <c r="I23" s="102"/>
    </row>
    <row r="24" spans="1:9" s="12" customFormat="1" x14ac:dyDescent="0.4">
      <c r="A24" s="102"/>
      <c r="B24" s="117" t="s">
        <v>90</v>
      </c>
      <c r="C24" s="165"/>
      <c r="D24" s="166"/>
      <c r="E24" s="166"/>
      <c r="F24" s="167"/>
      <c r="G24" s="92"/>
      <c r="H24" s="92"/>
      <c r="I24" s="102"/>
    </row>
    <row r="25" spans="1:9" s="12" customFormat="1" x14ac:dyDescent="0.4">
      <c r="A25" s="102"/>
      <c r="B25" s="117" t="s">
        <v>91</v>
      </c>
      <c r="C25" s="165"/>
      <c r="D25" s="166"/>
      <c r="E25" s="166"/>
      <c r="F25" s="167"/>
      <c r="G25" s="92"/>
      <c r="H25" s="92"/>
      <c r="I25" s="102"/>
    </row>
    <row r="26" spans="1:9" s="12" customFormat="1" ht="33" customHeight="1" x14ac:dyDescent="0.4">
      <c r="A26" s="102"/>
      <c r="B26" s="137" t="s">
        <v>102</v>
      </c>
      <c r="C26" s="174"/>
      <c r="D26" s="166"/>
      <c r="E26" s="166"/>
      <c r="F26" s="167"/>
      <c r="G26" s="92"/>
      <c r="H26" s="92"/>
      <c r="I26" s="102"/>
    </row>
    <row r="27" spans="1:9" s="12" customFormat="1" x14ac:dyDescent="0.4">
      <c r="A27" s="102"/>
      <c r="B27" s="117" t="s">
        <v>86</v>
      </c>
      <c r="C27" s="175" t="s">
        <v>95</v>
      </c>
      <c r="D27" s="176"/>
      <c r="E27" s="176"/>
      <c r="F27" s="177"/>
      <c r="G27" s="88"/>
      <c r="H27" s="88"/>
      <c r="I27" s="102"/>
    </row>
    <row r="28" spans="1:9" s="12" customFormat="1" x14ac:dyDescent="0.4">
      <c r="A28" s="102"/>
      <c r="B28" s="117"/>
      <c r="C28" s="175" t="s">
        <v>94</v>
      </c>
      <c r="D28" s="176"/>
      <c r="E28" s="176"/>
      <c r="F28" s="177"/>
      <c r="G28" s="88"/>
      <c r="H28" s="88"/>
      <c r="I28" s="102"/>
    </row>
    <row r="29" spans="1:9" s="12" customFormat="1" hidden="1" x14ac:dyDescent="0.4">
      <c r="A29" s="28"/>
      <c r="B29" s="138" t="s">
        <v>70</v>
      </c>
      <c r="C29" s="168" t="s">
        <v>142</v>
      </c>
      <c r="D29" s="169"/>
      <c r="E29" s="169"/>
      <c r="F29" s="170"/>
      <c r="G29" s="88"/>
      <c r="H29" s="88"/>
      <c r="I29" s="102"/>
    </row>
    <row r="30" spans="1:9" s="12" customFormat="1" hidden="1" x14ac:dyDescent="0.4">
      <c r="A30" s="28"/>
      <c r="B30" s="138" t="s">
        <v>79</v>
      </c>
      <c r="C30" s="171" t="s">
        <v>80</v>
      </c>
      <c r="D30" s="172"/>
      <c r="E30" s="172"/>
      <c r="F30" s="173"/>
      <c r="G30" s="89"/>
      <c r="H30" s="89"/>
      <c r="I30" s="102"/>
    </row>
    <row r="31" spans="1:9" s="12" customFormat="1" hidden="1" x14ac:dyDescent="0.4">
      <c r="A31" s="28"/>
      <c r="B31" s="138"/>
      <c r="C31" s="168" t="s">
        <v>83</v>
      </c>
      <c r="D31" s="169"/>
      <c r="E31" s="169"/>
      <c r="F31" s="170"/>
      <c r="G31" s="88"/>
      <c r="H31" s="88"/>
      <c r="I31" s="102"/>
    </row>
    <row r="32" spans="1:9" s="12" customFormat="1" x14ac:dyDescent="0.4">
      <c r="A32" s="102"/>
      <c r="B32" s="139" t="s">
        <v>104</v>
      </c>
      <c r="C32" s="165"/>
      <c r="D32" s="166"/>
      <c r="E32" s="166"/>
      <c r="F32" s="167"/>
      <c r="G32" s="92"/>
      <c r="H32" s="92"/>
      <c r="I32" s="102"/>
    </row>
    <row r="33" spans="1:9" s="12" customFormat="1" x14ac:dyDescent="0.4">
      <c r="A33" s="102"/>
      <c r="B33" s="117" t="s">
        <v>98</v>
      </c>
      <c r="C33" s="165"/>
      <c r="D33" s="166"/>
      <c r="E33" s="166"/>
      <c r="F33" s="167"/>
      <c r="G33" s="92"/>
      <c r="H33" s="92"/>
      <c r="I33" s="102"/>
    </row>
    <row r="34" spans="1:9" ht="31.95" customHeight="1" x14ac:dyDescent="0.4">
      <c r="A34" s="10"/>
      <c r="B34" s="186" t="s">
        <v>143</v>
      </c>
      <c r="C34" s="186"/>
      <c r="D34" s="186"/>
      <c r="E34" s="186"/>
      <c r="F34" s="187"/>
      <c r="G34" s="93"/>
      <c r="H34" s="93"/>
      <c r="I34" s="10"/>
    </row>
    <row r="35" spans="1:9" x14ac:dyDescent="0.4">
      <c r="A35" s="10"/>
      <c r="B35" s="180" t="s">
        <v>161</v>
      </c>
      <c r="C35" s="181"/>
      <c r="D35" s="181"/>
      <c r="E35" s="181"/>
      <c r="F35" s="181"/>
      <c r="G35" s="93"/>
      <c r="H35" s="93"/>
      <c r="I35" s="10"/>
    </row>
    <row r="36" spans="1:9" x14ac:dyDescent="0.4">
      <c r="A36" s="10"/>
      <c r="B36" s="30"/>
      <c r="C36" s="30"/>
      <c r="D36" s="30"/>
      <c r="E36" s="30"/>
      <c r="F36" s="30"/>
      <c r="G36" s="94"/>
      <c r="H36" s="94"/>
      <c r="I36" s="10"/>
    </row>
    <row r="37" spans="1:9" s="12" customFormat="1" x14ac:dyDescent="0.4">
      <c r="A37" s="102"/>
      <c r="B37" s="117" t="s">
        <v>0</v>
      </c>
      <c r="C37" s="165"/>
      <c r="D37" s="166"/>
      <c r="E37" s="166"/>
      <c r="F37" s="167"/>
      <c r="G37" s="92"/>
      <c r="H37" s="92"/>
      <c r="I37" s="102"/>
    </row>
    <row r="38" spans="1:9" s="12" customFormat="1" ht="48.6" x14ac:dyDescent="0.4">
      <c r="A38" s="102"/>
      <c r="B38" s="139" t="s">
        <v>166</v>
      </c>
      <c r="C38" s="165"/>
      <c r="D38" s="166"/>
      <c r="E38" s="166"/>
      <c r="F38" s="167"/>
      <c r="G38" s="88"/>
      <c r="H38" s="88"/>
      <c r="I38" s="102"/>
    </row>
    <row r="39" spans="1:9" s="12" customFormat="1" x14ac:dyDescent="0.4">
      <c r="A39" s="102"/>
      <c r="B39" s="117" t="s">
        <v>1</v>
      </c>
      <c r="C39" s="165"/>
      <c r="D39" s="166"/>
      <c r="E39" s="166"/>
      <c r="F39" s="167"/>
      <c r="G39" s="92"/>
      <c r="H39" s="92"/>
      <c r="I39" s="102"/>
    </row>
    <row r="40" spans="1:9" ht="66.599999999999994" customHeight="1" x14ac:dyDescent="0.4">
      <c r="A40" s="10"/>
      <c r="B40" s="179" t="s">
        <v>173</v>
      </c>
      <c r="C40" s="179"/>
      <c r="D40" s="179"/>
      <c r="E40" s="179"/>
      <c r="F40" s="179"/>
      <c r="G40" s="95"/>
      <c r="H40" s="95"/>
      <c r="I40" s="10"/>
    </row>
    <row r="41" spans="1:9" x14ac:dyDescent="0.4">
      <c r="A41" s="10"/>
      <c r="B41" s="118"/>
      <c r="C41" s="118"/>
      <c r="D41" s="118"/>
      <c r="E41" s="118"/>
      <c r="F41" s="118"/>
      <c r="G41" s="36"/>
      <c r="H41" s="36"/>
      <c r="I41" s="10"/>
    </row>
    <row r="42" spans="1:9" s="12" customFormat="1" x14ac:dyDescent="0.4">
      <c r="A42" s="102"/>
      <c r="B42" s="136" t="s">
        <v>114</v>
      </c>
      <c r="C42" s="188"/>
      <c r="D42" s="189"/>
      <c r="E42" s="189"/>
      <c r="F42" s="190"/>
      <c r="G42" s="96"/>
      <c r="H42" s="96"/>
      <c r="I42" s="102"/>
    </row>
    <row r="43" spans="1:9" s="12" customFormat="1" x14ac:dyDescent="0.4">
      <c r="A43" s="102"/>
      <c r="B43" s="117" t="s">
        <v>112</v>
      </c>
      <c r="C43" s="182"/>
      <c r="D43" s="183"/>
      <c r="E43" s="183"/>
      <c r="F43" s="184"/>
      <c r="G43" s="96"/>
      <c r="H43" s="96"/>
      <c r="I43" s="102"/>
    </row>
    <row r="44" spans="1:9" s="12" customFormat="1" ht="31.95" customHeight="1" x14ac:dyDescent="0.4">
      <c r="A44" s="102"/>
      <c r="B44" s="139" t="s">
        <v>113</v>
      </c>
      <c r="C44" s="182"/>
      <c r="D44" s="183"/>
      <c r="E44" s="183"/>
      <c r="F44" s="184"/>
      <c r="G44" s="96"/>
      <c r="H44" s="96"/>
      <c r="I44" s="102"/>
    </row>
    <row r="45" spans="1:9" s="12" customFormat="1" x14ac:dyDescent="0.4">
      <c r="A45" s="102"/>
      <c r="B45" s="117" t="s">
        <v>111</v>
      </c>
      <c r="C45" s="182"/>
      <c r="D45" s="183"/>
      <c r="E45" s="183"/>
      <c r="F45" s="184"/>
      <c r="G45" s="96"/>
      <c r="H45" s="96"/>
      <c r="I45" s="102"/>
    </row>
    <row r="46" spans="1:9" s="12" customFormat="1" ht="36" customHeight="1" x14ac:dyDescent="0.4">
      <c r="A46" s="102"/>
      <c r="B46" s="139" t="s">
        <v>121</v>
      </c>
      <c r="C46" s="182"/>
      <c r="D46" s="183"/>
      <c r="E46" s="183"/>
      <c r="F46" s="184"/>
      <c r="G46" s="96"/>
      <c r="H46" s="96"/>
      <c r="I46" s="102"/>
    </row>
    <row r="47" spans="1:9" s="12" customFormat="1" ht="53.25" customHeight="1" x14ac:dyDescent="0.4">
      <c r="A47" s="102"/>
      <c r="B47" s="137" t="s">
        <v>108</v>
      </c>
      <c r="C47" s="191"/>
      <c r="D47" s="192"/>
      <c r="E47" s="192"/>
      <c r="F47" s="193"/>
      <c r="G47" s="92"/>
      <c r="H47" s="92"/>
      <c r="I47" s="102"/>
    </row>
    <row r="48" spans="1:9" x14ac:dyDescent="0.4">
      <c r="A48" s="10"/>
      <c r="B48" s="19"/>
      <c r="C48" s="19"/>
      <c r="D48" s="19"/>
      <c r="E48" s="19"/>
      <c r="F48" s="19"/>
      <c r="G48" s="36"/>
      <c r="H48" s="36"/>
      <c r="I48" s="10"/>
    </row>
    <row r="49" spans="1:9" s="12" customFormat="1" x14ac:dyDescent="0.4">
      <c r="A49" s="102"/>
      <c r="B49" s="136" t="s">
        <v>156</v>
      </c>
      <c r="C49" s="182"/>
      <c r="D49" s="183"/>
      <c r="E49" s="183"/>
      <c r="F49" s="184"/>
      <c r="G49" s="88"/>
      <c r="H49" s="88"/>
      <c r="I49" s="102"/>
    </row>
    <row r="50" spans="1:9" ht="32.4" hidden="1" x14ac:dyDescent="0.4">
      <c r="A50" s="34"/>
      <c r="B50" s="41" t="s">
        <v>93</v>
      </c>
      <c r="C50" s="153">
        <f>4*D50/100</f>
        <v>0</v>
      </c>
      <c r="D50" s="154">
        <f>SUM(kop*10)</f>
        <v>0</v>
      </c>
      <c r="E50" s="42" t="s">
        <v>22</v>
      </c>
      <c r="F50" s="34"/>
      <c r="G50" s="34"/>
      <c r="H50" s="34"/>
      <c r="I50" s="10"/>
    </row>
    <row r="51" spans="1:9" x14ac:dyDescent="0.4">
      <c r="A51" s="10"/>
      <c r="B51" s="10"/>
      <c r="C51" s="10"/>
      <c r="D51" s="10"/>
      <c r="E51" s="10"/>
      <c r="F51" s="10"/>
      <c r="G51" s="34"/>
      <c r="H51" s="34"/>
      <c r="I51" s="10"/>
    </row>
    <row r="52" spans="1:9" s="12" customFormat="1" x14ac:dyDescent="0.4">
      <c r="A52" s="102"/>
      <c r="B52" s="136" t="s">
        <v>105</v>
      </c>
      <c r="C52" s="165"/>
      <c r="D52" s="166"/>
      <c r="E52" s="166"/>
      <c r="F52" s="167"/>
      <c r="G52" s="92"/>
      <c r="H52" s="92"/>
      <c r="I52" s="102"/>
    </row>
    <row r="53" spans="1:9" s="12" customFormat="1" ht="81" x14ac:dyDescent="0.4">
      <c r="A53" s="102"/>
      <c r="B53" s="139" t="s">
        <v>123</v>
      </c>
      <c r="C53" s="165"/>
      <c r="D53" s="166"/>
      <c r="E53" s="166"/>
      <c r="F53" s="167"/>
      <c r="G53" s="92"/>
      <c r="H53" s="92"/>
      <c r="I53" s="102"/>
    </row>
    <row r="54" spans="1:9" s="12" customFormat="1" x14ac:dyDescent="0.4">
      <c r="A54" s="102"/>
      <c r="B54" s="117" t="s">
        <v>87</v>
      </c>
      <c r="C54" s="85"/>
      <c r="D54" s="86"/>
      <c r="E54" s="86"/>
      <c r="F54" s="87"/>
      <c r="G54" s="92"/>
      <c r="H54" s="92"/>
      <c r="I54" s="102"/>
    </row>
    <row r="55" spans="1:9" s="12" customFormat="1" ht="32.4" x14ac:dyDescent="0.4">
      <c r="A55" s="102"/>
      <c r="B55" s="137" t="s">
        <v>102</v>
      </c>
      <c r="C55" s="165" t="s">
        <v>85</v>
      </c>
      <c r="D55" s="166"/>
      <c r="E55" s="166"/>
      <c r="F55" s="167"/>
      <c r="G55" s="92"/>
      <c r="H55" s="92"/>
      <c r="I55" s="102"/>
    </row>
    <row r="56" spans="1:9" x14ac:dyDescent="0.4">
      <c r="A56" s="10"/>
      <c r="B56" s="19"/>
      <c r="C56" s="19"/>
      <c r="D56" s="19"/>
      <c r="E56" s="19"/>
      <c r="F56" s="19"/>
      <c r="G56" s="36"/>
      <c r="H56" s="36"/>
      <c r="I56" s="10"/>
    </row>
    <row r="57" spans="1:9" s="12" customFormat="1" x14ac:dyDescent="0.4">
      <c r="A57" s="102"/>
      <c r="B57" s="136" t="s">
        <v>106</v>
      </c>
      <c r="C57" s="165"/>
      <c r="D57" s="166"/>
      <c r="E57" s="166"/>
      <c r="F57" s="167"/>
      <c r="G57" s="92"/>
      <c r="H57" s="92"/>
      <c r="I57" s="102"/>
    </row>
    <row r="58" spans="1:9" s="12" customFormat="1" ht="81" x14ac:dyDescent="0.4">
      <c r="A58" s="102"/>
      <c r="B58" s="139" t="s">
        <v>123</v>
      </c>
      <c r="C58" s="165"/>
      <c r="D58" s="166"/>
      <c r="E58" s="166"/>
      <c r="F58" s="167"/>
      <c r="G58" s="92"/>
      <c r="H58" s="92"/>
      <c r="I58" s="102"/>
    </row>
    <row r="59" spans="1:9" s="12" customFormat="1" x14ac:dyDescent="0.4">
      <c r="A59" s="102"/>
      <c r="B59" s="117" t="s">
        <v>87</v>
      </c>
      <c r="C59" s="165"/>
      <c r="D59" s="166"/>
      <c r="E59" s="166"/>
      <c r="F59" s="167"/>
      <c r="G59" s="92"/>
      <c r="H59" s="92"/>
      <c r="I59" s="102"/>
    </row>
    <row r="60" spans="1:9" s="12" customFormat="1" ht="32.4" x14ac:dyDescent="0.4">
      <c r="A60" s="102"/>
      <c r="B60" s="137" t="s">
        <v>102</v>
      </c>
      <c r="C60" s="165"/>
      <c r="D60" s="166"/>
      <c r="E60" s="166"/>
      <c r="F60" s="167"/>
      <c r="G60" s="92"/>
      <c r="H60" s="92"/>
      <c r="I60" s="102"/>
    </row>
    <row r="61" spans="1:9" s="12" customFormat="1" ht="32.4" x14ac:dyDescent="0.4">
      <c r="A61" s="102"/>
      <c r="B61" s="137" t="s">
        <v>102</v>
      </c>
      <c r="C61" s="165" t="s">
        <v>85</v>
      </c>
      <c r="D61" s="166"/>
      <c r="E61" s="166"/>
      <c r="F61" s="167"/>
      <c r="G61" s="92"/>
      <c r="H61" s="92"/>
      <c r="I61" s="102"/>
    </row>
    <row r="62" spans="1:9" x14ac:dyDescent="0.4">
      <c r="A62" s="10"/>
      <c r="B62" s="14"/>
      <c r="C62" s="39"/>
      <c r="D62" s="39"/>
      <c r="E62" s="39"/>
      <c r="F62" s="39"/>
      <c r="G62" s="92"/>
      <c r="H62" s="92"/>
      <c r="I62" s="10"/>
    </row>
    <row r="63" spans="1:9" x14ac:dyDescent="0.4">
      <c r="A63" s="10"/>
      <c r="B63" s="40" t="s">
        <v>107</v>
      </c>
      <c r="C63" s="39"/>
      <c r="D63" s="39"/>
      <c r="E63" s="39"/>
      <c r="F63" s="39"/>
      <c r="G63" s="92"/>
      <c r="H63" s="92"/>
      <c r="I63" s="10"/>
    </row>
    <row r="64" spans="1:9" x14ac:dyDescent="0.4">
      <c r="A64" s="10"/>
      <c r="B64" s="14"/>
      <c r="C64" s="14"/>
      <c r="D64" s="14"/>
      <c r="E64" s="14"/>
      <c r="F64" s="14"/>
      <c r="G64" s="54"/>
      <c r="H64" s="54"/>
      <c r="I64" s="10"/>
    </row>
    <row r="65" spans="1:9" x14ac:dyDescent="0.4">
      <c r="A65" s="10"/>
      <c r="B65" s="18" t="s">
        <v>103</v>
      </c>
      <c r="C65" s="10"/>
      <c r="D65" s="10"/>
      <c r="E65" s="10"/>
      <c r="F65" s="10"/>
      <c r="G65" s="34"/>
      <c r="H65" s="34"/>
      <c r="I65" s="10"/>
    </row>
    <row r="66" spans="1:9" x14ac:dyDescent="0.4">
      <c r="A66" s="10"/>
      <c r="B66" s="10"/>
      <c r="C66" s="10"/>
      <c r="D66" s="10"/>
      <c r="E66" s="10"/>
      <c r="F66" s="10"/>
      <c r="G66" s="34"/>
      <c r="H66" s="34"/>
      <c r="I66" s="10"/>
    </row>
    <row r="67" spans="1:9" s="12" customFormat="1" hidden="1" x14ac:dyDescent="0.4">
      <c r="A67" s="102"/>
      <c r="B67" s="117"/>
      <c r="C67" s="197"/>
      <c r="D67" s="198"/>
      <c r="E67" s="198"/>
      <c r="F67" s="199"/>
      <c r="G67" s="88"/>
      <c r="H67" s="88"/>
      <c r="I67" s="102"/>
    </row>
    <row r="68" spans="1:9" x14ac:dyDescent="0.4">
      <c r="A68" s="10"/>
      <c r="B68" s="19"/>
      <c r="C68" s="19"/>
      <c r="D68" s="19"/>
      <c r="E68" s="19"/>
      <c r="F68" s="19"/>
      <c r="G68" s="36"/>
      <c r="H68" s="36"/>
      <c r="I68" s="10"/>
    </row>
    <row r="69" spans="1:9" x14ac:dyDescent="0.4">
      <c r="A69" s="10"/>
      <c r="B69" s="18" t="s">
        <v>57</v>
      </c>
      <c r="C69" s="13"/>
      <c r="D69" s="10"/>
      <c r="E69" s="10"/>
      <c r="F69" s="10"/>
      <c r="G69" s="34"/>
      <c r="H69" s="34"/>
      <c r="I69" s="10"/>
    </row>
    <row r="70" spans="1:9" s="143" customFormat="1" ht="45" x14ac:dyDescent="0.3">
      <c r="A70" s="140"/>
      <c r="B70" s="141" t="s">
        <v>144</v>
      </c>
      <c r="C70" s="157"/>
      <c r="D70" s="157"/>
      <c r="E70" s="157"/>
      <c r="F70" s="157"/>
      <c r="G70" s="101">
        <v>2.75</v>
      </c>
      <c r="H70" s="142">
        <f>G70*100/4</f>
        <v>68.75</v>
      </c>
      <c r="I70" s="140"/>
    </row>
    <row r="71" spans="1:9" s="143" customFormat="1" ht="45" x14ac:dyDescent="0.3">
      <c r="A71" s="140"/>
      <c r="B71" s="141" t="s">
        <v>145</v>
      </c>
      <c r="C71" s="157"/>
      <c r="D71" s="157"/>
      <c r="E71" s="157"/>
      <c r="F71" s="157"/>
      <c r="G71" s="101">
        <v>3.5</v>
      </c>
      <c r="H71" s="142">
        <f t="shared" ref="H71" si="0">G71*100/4</f>
        <v>87.5</v>
      </c>
      <c r="I71" s="140"/>
    </row>
    <row r="72" spans="1:9" s="27" customFormat="1" hidden="1" x14ac:dyDescent="0.3">
      <c r="A72" s="100"/>
      <c r="B72" s="41" t="s">
        <v>92</v>
      </c>
      <c r="C72" s="100"/>
      <c r="D72" s="100"/>
      <c r="E72" s="42"/>
      <c r="F72" s="42"/>
      <c r="G72" s="99">
        <f>SUM(G70:G71)</f>
        <v>6.25</v>
      </c>
      <c r="H72" s="98">
        <f>G72*100/8</f>
        <v>78.125</v>
      </c>
      <c r="I72" s="22"/>
    </row>
    <row r="73" spans="1:9" s="27" customFormat="1" x14ac:dyDescent="0.3">
      <c r="A73" s="22"/>
      <c r="B73" s="23"/>
      <c r="C73" s="22"/>
      <c r="D73" s="22"/>
      <c r="E73" s="26"/>
      <c r="F73" s="26"/>
      <c r="G73" s="99"/>
      <c r="H73" s="98"/>
      <c r="I73" s="22"/>
    </row>
    <row r="74" spans="1:9" x14ac:dyDescent="0.4">
      <c r="A74" s="10"/>
      <c r="B74" s="18" t="s">
        <v>59</v>
      </c>
      <c r="C74" s="10"/>
      <c r="D74" s="10"/>
      <c r="E74" s="10"/>
      <c r="F74" s="10"/>
      <c r="G74" s="53"/>
      <c r="H74" s="34"/>
      <c r="I74" s="10"/>
    </row>
    <row r="75" spans="1:9" s="143" customFormat="1" ht="243.6" customHeight="1" x14ac:dyDescent="0.3">
      <c r="A75" s="140"/>
      <c r="B75" s="141" t="s">
        <v>146</v>
      </c>
      <c r="C75" s="157"/>
      <c r="D75" s="157"/>
      <c r="E75" s="157"/>
      <c r="F75" s="157"/>
      <c r="G75" s="101">
        <v>2.75</v>
      </c>
      <c r="H75" s="142">
        <f t="shared" ref="H75:H81" si="1">G75*100/4</f>
        <v>68.75</v>
      </c>
      <c r="I75" s="140"/>
    </row>
    <row r="76" spans="1:9" s="143" customFormat="1" ht="315" x14ac:dyDescent="0.3">
      <c r="A76" s="140"/>
      <c r="B76" s="141" t="s">
        <v>182</v>
      </c>
      <c r="C76" s="157"/>
      <c r="D76" s="157"/>
      <c r="E76" s="157"/>
      <c r="F76" s="157"/>
      <c r="G76" s="101">
        <v>3</v>
      </c>
      <c r="H76" s="142">
        <f t="shared" si="1"/>
        <v>75</v>
      </c>
      <c r="I76" s="140"/>
    </row>
    <row r="77" spans="1:9" s="21" customFormat="1" ht="285" x14ac:dyDescent="0.3">
      <c r="A77" s="20"/>
      <c r="B77" s="115" t="s">
        <v>183</v>
      </c>
      <c r="C77" s="157"/>
      <c r="D77" s="157"/>
      <c r="E77" s="157"/>
      <c r="F77" s="157"/>
      <c r="G77" s="101">
        <v>3</v>
      </c>
      <c r="H77" s="97">
        <f t="shared" si="1"/>
        <v>75</v>
      </c>
      <c r="I77" s="20"/>
    </row>
    <row r="78" spans="1:9" s="143" customFormat="1" ht="120" x14ac:dyDescent="0.3">
      <c r="A78" s="140"/>
      <c r="B78" s="144" t="s">
        <v>180</v>
      </c>
      <c r="C78" s="157"/>
      <c r="D78" s="157"/>
      <c r="E78" s="157"/>
      <c r="F78" s="157"/>
      <c r="G78" s="101">
        <v>3</v>
      </c>
      <c r="H78" s="142">
        <f t="shared" si="1"/>
        <v>75</v>
      </c>
      <c r="I78" s="140"/>
    </row>
    <row r="79" spans="1:9" s="143" customFormat="1" ht="135" x14ac:dyDescent="0.3">
      <c r="A79" s="140"/>
      <c r="B79" s="144" t="s">
        <v>179</v>
      </c>
      <c r="C79" s="157"/>
      <c r="D79" s="157"/>
      <c r="E79" s="157"/>
      <c r="F79" s="157"/>
      <c r="G79" s="101">
        <v>3</v>
      </c>
      <c r="H79" s="142">
        <f t="shared" si="1"/>
        <v>75</v>
      </c>
      <c r="I79" s="140"/>
    </row>
    <row r="80" spans="1:9" s="143" customFormat="1" ht="30" x14ac:dyDescent="0.3">
      <c r="A80" s="140"/>
      <c r="B80" s="144" t="s">
        <v>177</v>
      </c>
      <c r="C80" s="157"/>
      <c r="D80" s="157"/>
      <c r="E80" s="157"/>
      <c r="F80" s="157"/>
      <c r="G80" s="101">
        <v>2.75</v>
      </c>
      <c r="H80" s="142">
        <f t="shared" si="1"/>
        <v>68.75</v>
      </c>
      <c r="I80" s="140"/>
    </row>
    <row r="81" spans="1:9" s="143" customFormat="1" ht="120" x14ac:dyDescent="0.3">
      <c r="A81" s="140"/>
      <c r="B81" s="144" t="s">
        <v>178</v>
      </c>
      <c r="C81" s="157"/>
      <c r="D81" s="157"/>
      <c r="E81" s="157"/>
      <c r="F81" s="157"/>
      <c r="G81" s="101">
        <v>2.75</v>
      </c>
      <c r="H81" s="142">
        <f t="shared" si="1"/>
        <v>68.75</v>
      </c>
      <c r="I81" s="140"/>
    </row>
    <row r="82" spans="1:9" s="27" customFormat="1" hidden="1" x14ac:dyDescent="0.4">
      <c r="A82" s="100"/>
      <c r="B82" s="41" t="s">
        <v>92</v>
      </c>
      <c r="C82" s="34"/>
      <c r="D82" s="34"/>
      <c r="E82" s="34"/>
      <c r="F82" s="42"/>
      <c r="G82" s="99">
        <f>SUM(G75:G81)</f>
        <v>20.25</v>
      </c>
      <c r="H82" s="98">
        <f>G82*100/28</f>
        <v>72.321428571428569</v>
      </c>
      <c r="I82" s="22"/>
    </row>
    <row r="83" spans="1:9" s="27" customFormat="1" x14ac:dyDescent="0.4">
      <c r="A83" s="22"/>
      <c r="B83" s="23"/>
      <c r="C83" s="10"/>
      <c r="D83" s="10"/>
      <c r="E83" s="10"/>
      <c r="F83" s="26"/>
      <c r="G83" s="99"/>
      <c r="H83" s="98"/>
      <c r="I83" s="22"/>
    </row>
    <row r="84" spans="1:9" x14ac:dyDescent="0.4">
      <c r="A84" s="10"/>
      <c r="B84" s="18" t="s">
        <v>147</v>
      </c>
      <c r="C84" s="10"/>
      <c r="D84" s="10"/>
      <c r="E84" s="10"/>
      <c r="F84" s="10"/>
      <c r="G84" s="53"/>
      <c r="H84" s="34"/>
      <c r="I84" s="10"/>
    </row>
    <row r="85" spans="1:9" x14ac:dyDescent="0.4">
      <c r="A85" s="10"/>
      <c r="B85" s="18"/>
      <c r="C85" s="10"/>
      <c r="D85" s="10"/>
      <c r="E85" s="10"/>
      <c r="F85" s="10"/>
      <c r="G85" s="53"/>
      <c r="H85" s="34"/>
      <c r="I85" s="10"/>
    </row>
    <row r="86" spans="1:9" x14ac:dyDescent="0.4">
      <c r="A86" s="10"/>
      <c r="B86" s="18" t="s">
        <v>34</v>
      </c>
      <c r="C86" s="10"/>
      <c r="D86" s="10"/>
      <c r="E86" s="10"/>
      <c r="F86" s="10"/>
      <c r="G86" s="53"/>
      <c r="H86" s="34"/>
      <c r="I86" s="10"/>
    </row>
    <row r="87" spans="1:9" s="143" customFormat="1" ht="30" x14ac:dyDescent="0.3">
      <c r="A87" s="140"/>
      <c r="B87" s="144" t="s">
        <v>148</v>
      </c>
      <c r="C87" s="157"/>
      <c r="D87" s="157"/>
      <c r="E87" s="157"/>
      <c r="F87" s="157"/>
      <c r="G87" s="101">
        <v>3</v>
      </c>
      <c r="H87" s="145">
        <f t="shared" ref="H87:H88" si="2">G87*100/4</f>
        <v>75</v>
      </c>
      <c r="I87" s="140"/>
    </row>
    <row r="88" spans="1:9" s="143" customFormat="1" ht="45" x14ac:dyDescent="0.3">
      <c r="A88" s="140"/>
      <c r="B88" s="144" t="s">
        <v>181</v>
      </c>
      <c r="C88" s="157"/>
      <c r="D88" s="157"/>
      <c r="E88" s="157"/>
      <c r="F88" s="157"/>
      <c r="G88" s="101">
        <v>3.5</v>
      </c>
      <c r="H88" s="145">
        <f t="shared" si="2"/>
        <v>87.5</v>
      </c>
      <c r="I88" s="140"/>
    </row>
    <row r="89" spans="1:9" s="27" customFormat="1" hidden="1" x14ac:dyDescent="0.3">
      <c r="A89" s="100"/>
      <c r="B89" s="41" t="s">
        <v>92</v>
      </c>
      <c r="C89" s="42"/>
      <c r="D89" s="42"/>
      <c r="E89" s="42"/>
      <c r="F89" s="42"/>
      <c r="G89" s="99">
        <f>SUM(G87:G88)</f>
        <v>6.5</v>
      </c>
      <c r="H89" s="98">
        <f>G89*100/8</f>
        <v>81.25</v>
      </c>
      <c r="I89" s="22"/>
    </row>
    <row r="90" spans="1:9" s="27" customFormat="1" x14ac:dyDescent="0.3">
      <c r="A90" s="22"/>
      <c r="B90" s="23"/>
      <c r="C90" s="26"/>
      <c r="D90" s="26"/>
      <c r="E90" s="26"/>
      <c r="F90" s="26"/>
      <c r="G90" s="24"/>
      <c r="H90" s="25"/>
      <c r="I90" s="22"/>
    </row>
    <row r="91" spans="1:9" x14ac:dyDescent="0.4">
      <c r="A91" s="10"/>
      <c r="B91" s="18" t="s">
        <v>23</v>
      </c>
      <c r="C91" s="26"/>
      <c r="D91" s="26"/>
      <c r="E91" s="10"/>
      <c r="F91" s="10"/>
      <c r="G91" s="13"/>
      <c r="H91" s="10"/>
      <c r="I91" s="10"/>
    </row>
    <row r="92" spans="1:9" s="143" customFormat="1" ht="90" x14ac:dyDescent="0.3">
      <c r="A92" s="140"/>
      <c r="B92" s="144" t="s">
        <v>149</v>
      </c>
      <c r="C92" s="157"/>
      <c r="D92" s="157"/>
      <c r="E92" s="157"/>
      <c r="F92" s="157"/>
      <c r="G92" s="101">
        <v>3</v>
      </c>
      <c r="H92" s="145">
        <f t="shared" ref="H92:H93" si="3">G92*100/4</f>
        <v>75</v>
      </c>
      <c r="I92" s="140"/>
    </row>
    <row r="93" spans="1:9" s="143" customFormat="1" ht="30" x14ac:dyDescent="0.3">
      <c r="A93" s="140"/>
      <c r="B93" s="144" t="s">
        <v>150</v>
      </c>
      <c r="C93" s="157"/>
      <c r="D93" s="157"/>
      <c r="E93" s="157"/>
      <c r="F93" s="157"/>
      <c r="G93" s="101">
        <v>3</v>
      </c>
      <c r="H93" s="145">
        <f t="shared" si="3"/>
        <v>75</v>
      </c>
      <c r="I93" s="140"/>
    </row>
    <row r="94" spans="1:9" s="27" customFormat="1" hidden="1" x14ac:dyDescent="0.3">
      <c r="A94" s="100"/>
      <c r="B94" s="41" t="s">
        <v>92</v>
      </c>
      <c r="C94" s="42"/>
      <c r="D94" s="42"/>
      <c r="E94" s="42"/>
      <c r="F94" s="42"/>
      <c r="G94" s="99">
        <f>SUM(G92:G93)</f>
        <v>6</v>
      </c>
      <c r="H94" s="98">
        <f>G94*100/8</f>
        <v>75</v>
      </c>
      <c r="I94" s="22"/>
    </row>
    <row r="95" spans="1:9" s="27" customFormat="1" x14ac:dyDescent="0.3">
      <c r="A95" s="22"/>
      <c r="B95" s="23"/>
      <c r="C95" s="26"/>
      <c r="D95" s="26"/>
      <c r="E95" s="26"/>
      <c r="F95" s="26"/>
      <c r="G95" s="24"/>
      <c r="H95" s="25"/>
      <c r="I95" s="22"/>
    </row>
    <row r="96" spans="1:9" x14ac:dyDescent="0.4">
      <c r="A96" s="10"/>
      <c r="B96" s="18" t="s">
        <v>24</v>
      </c>
      <c r="C96" s="26"/>
      <c r="D96" s="26"/>
      <c r="E96" s="10"/>
      <c r="F96" s="10"/>
      <c r="G96" s="13"/>
      <c r="H96" s="10"/>
      <c r="I96" s="10"/>
    </row>
    <row r="97" spans="1:9" s="143" customFormat="1" ht="60" x14ac:dyDescent="0.3">
      <c r="A97" s="140"/>
      <c r="B97" s="156" t="s">
        <v>185</v>
      </c>
      <c r="C97" s="157"/>
      <c r="D97" s="157"/>
      <c r="E97" s="157"/>
      <c r="F97" s="157"/>
      <c r="G97" s="101">
        <v>2.75</v>
      </c>
      <c r="H97" s="145">
        <f t="shared" ref="H97:H100" si="4">G97*100/4</f>
        <v>68.75</v>
      </c>
      <c r="I97" s="140"/>
    </row>
    <row r="98" spans="1:9" s="143" customFormat="1" ht="30" x14ac:dyDescent="0.3">
      <c r="A98" s="140"/>
      <c r="B98" s="144" t="s">
        <v>186</v>
      </c>
      <c r="C98" s="157"/>
      <c r="D98" s="157"/>
      <c r="E98" s="157"/>
      <c r="F98" s="157"/>
      <c r="G98" s="101">
        <v>2.75</v>
      </c>
      <c r="H98" s="145">
        <f t="shared" si="4"/>
        <v>68.75</v>
      </c>
      <c r="I98" s="140"/>
    </row>
    <row r="99" spans="1:9" s="143" customFormat="1" ht="60" x14ac:dyDescent="0.3">
      <c r="A99" s="140"/>
      <c r="B99" s="144" t="s">
        <v>187</v>
      </c>
      <c r="C99" s="157"/>
      <c r="D99" s="157"/>
      <c r="E99" s="157"/>
      <c r="F99" s="157"/>
      <c r="G99" s="101">
        <v>2.5</v>
      </c>
      <c r="H99" s="145">
        <f t="shared" si="4"/>
        <v>62.5</v>
      </c>
      <c r="I99" s="140"/>
    </row>
    <row r="100" spans="1:9" s="143" customFormat="1" ht="103.95" customHeight="1" x14ac:dyDescent="0.3">
      <c r="A100" s="140"/>
      <c r="B100" s="144" t="s">
        <v>184</v>
      </c>
      <c r="C100" s="157"/>
      <c r="D100" s="157"/>
      <c r="E100" s="157"/>
      <c r="F100" s="157"/>
      <c r="G100" s="101">
        <v>2.5</v>
      </c>
      <c r="H100" s="145">
        <f t="shared" si="4"/>
        <v>62.5</v>
      </c>
      <c r="I100" s="140"/>
    </row>
    <row r="101" spans="1:9" s="27" customFormat="1" hidden="1" x14ac:dyDescent="0.3">
      <c r="A101" s="100"/>
      <c r="B101" s="41" t="s">
        <v>92</v>
      </c>
      <c r="C101" s="42"/>
      <c r="D101" s="42"/>
      <c r="E101" s="42"/>
      <c r="F101" s="42"/>
      <c r="G101" s="99">
        <f>SUM(G97:G100)</f>
        <v>10.5</v>
      </c>
      <c r="H101" s="98">
        <f>G101*100/16</f>
        <v>65.625</v>
      </c>
      <c r="I101" s="22"/>
    </row>
    <row r="102" spans="1:9" s="27" customFormat="1" x14ac:dyDescent="0.3">
      <c r="A102" s="22"/>
      <c r="B102" s="23"/>
      <c r="C102" s="26"/>
      <c r="D102" s="26"/>
      <c r="E102" s="26"/>
      <c r="F102" s="26"/>
      <c r="G102" s="24"/>
      <c r="H102" s="25"/>
      <c r="I102" s="22"/>
    </row>
    <row r="103" spans="1:9" x14ac:dyDescent="0.4">
      <c r="A103" s="10"/>
      <c r="B103" s="18" t="s">
        <v>25</v>
      </c>
      <c r="C103" s="26"/>
      <c r="D103" s="26"/>
      <c r="E103" s="10"/>
      <c r="F103" s="10"/>
      <c r="G103" s="13"/>
      <c r="H103" s="10"/>
      <c r="I103" s="10"/>
    </row>
    <row r="104" spans="1:9" s="143" customFormat="1" ht="180" x14ac:dyDescent="0.3">
      <c r="A104" s="140"/>
      <c r="B104" s="144" t="s">
        <v>176</v>
      </c>
      <c r="C104" s="157"/>
      <c r="D104" s="157"/>
      <c r="E104" s="157"/>
      <c r="F104" s="157"/>
      <c r="G104" s="101">
        <v>3</v>
      </c>
      <c r="H104" s="145">
        <f t="shared" ref="H104:H106" si="5">G104*100/4</f>
        <v>75</v>
      </c>
      <c r="I104" s="140"/>
    </row>
    <row r="105" spans="1:9" s="143" customFormat="1" ht="75" x14ac:dyDescent="0.3">
      <c r="A105" s="140"/>
      <c r="B105" s="144" t="s">
        <v>151</v>
      </c>
      <c r="C105" s="157"/>
      <c r="D105" s="157"/>
      <c r="E105" s="157"/>
      <c r="F105" s="157"/>
      <c r="G105" s="101">
        <v>3.5</v>
      </c>
      <c r="H105" s="145">
        <f t="shared" si="5"/>
        <v>87.5</v>
      </c>
      <c r="I105" s="140"/>
    </row>
    <row r="106" spans="1:9" s="143" customFormat="1" ht="109.95" customHeight="1" x14ac:dyDescent="0.3">
      <c r="A106" s="140"/>
      <c r="B106" s="144" t="s">
        <v>165</v>
      </c>
      <c r="C106" s="157"/>
      <c r="D106" s="157"/>
      <c r="E106" s="157"/>
      <c r="F106" s="157"/>
      <c r="G106" s="101">
        <v>2.75</v>
      </c>
      <c r="H106" s="145">
        <f t="shared" si="5"/>
        <v>68.75</v>
      </c>
      <c r="I106" s="140"/>
    </row>
    <row r="107" spans="1:9" s="27" customFormat="1" hidden="1" x14ac:dyDescent="0.4">
      <c r="A107" s="100"/>
      <c r="B107" s="41" t="s">
        <v>92</v>
      </c>
      <c r="C107" s="34"/>
      <c r="D107" s="34"/>
      <c r="E107" s="34"/>
      <c r="F107" s="42"/>
      <c r="G107" s="99">
        <f>SUM(G104:G106)</f>
        <v>9.25</v>
      </c>
      <c r="H107" s="25">
        <f>G107*100/12</f>
        <v>77.083333333333329</v>
      </c>
      <c r="I107" s="22"/>
    </row>
    <row r="108" spans="1:9" s="27" customFormat="1" x14ac:dyDescent="0.4">
      <c r="A108" s="22"/>
      <c r="B108" s="23"/>
      <c r="C108" s="10"/>
      <c r="D108" s="10"/>
      <c r="E108" s="10"/>
      <c r="F108" s="26"/>
      <c r="G108" s="24"/>
      <c r="H108" s="25"/>
      <c r="I108" s="22"/>
    </row>
    <row r="109" spans="1:9" x14ac:dyDescent="0.4">
      <c r="A109" s="10"/>
      <c r="B109" s="18" t="s">
        <v>26</v>
      </c>
      <c r="C109" s="10"/>
      <c r="D109" s="10"/>
      <c r="E109" s="10"/>
      <c r="F109" s="10"/>
      <c r="G109" s="13"/>
      <c r="H109" s="10"/>
      <c r="I109" s="10"/>
    </row>
    <row r="110" spans="1:9" x14ac:dyDescent="0.4">
      <c r="A110" s="10"/>
      <c r="B110" s="18"/>
      <c r="C110" s="10"/>
      <c r="D110" s="10"/>
      <c r="E110" s="10"/>
      <c r="F110" s="10"/>
      <c r="G110" s="13"/>
      <c r="H110" s="10"/>
      <c r="I110" s="10"/>
    </row>
    <row r="111" spans="1:9" x14ac:dyDescent="0.4">
      <c r="A111" s="10"/>
      <c r="B111" s="18" t="s">
        <v>27</v>
      </c>
      <c r="C111" s="10"/>
      <c r="D111" s="10"/>
      <c r="E111" s="10"/>
      <c r="F111" s="10"/>
      <c r="G111" s="13"/>
      <c r="H111" s="10"/>
      <c r="I111" s="10"/>
    </row>
    <row r="112" spans="1:9" s="143" customFormat="1" ht="102.75" customHeight="1" x14ac:dyDescent="0.3">
      <c r="A112" s="140"/>
      <c r="B112" s="141" t="s">
        <v>152</v>
      </c>
      <c r="C112" s="157"/>
      <c r="D112" s="157"/>
      <c r="E112" s="157"/>
      <c r="F112" s="157"/>
      <c r="G112" s="101">
        <v>3</v>
      </c>
      <c r="H112" s="145">
        <f t="shared" ref="H112:H114" si="6">G112*100/4</f>
        <v>75</v>
      </c>
      <c r="I112" s="140"/>
    </row>
    <row r="113" spans="1:9" s="143" customFormat="1" ht="129.75" customHeight="1" x14ac:dyDescent="0.3">
      <c r="A113" s="140"/>
      <c r="B113" s="141" t="s">
        <v>153</v>
      </c>
      <c r="C113" s="157"/>
      <c r="D113" s="157"/>
      <c r="E113" s="157"/>
      <c r="F113" s="157"/>
      <c r="G113" s="101">
        <v>3.75</v>
      </c>
      <c r="H113" s="145">
        <f t="shared" si="6"/>
        <v>93.75</v>
      </c>
      <c r="I113" s="140"/>
    </row>
    <row r="114" spans="1:9" s="143" customFormat="1" ht="60" x14ac:dyDescent="0.3">
      <c r="A114" s="140"/>
      <c r="B114" s="144" t="s">
        <v>157</v>
      </c>
      <c r="C114" s="157"/>
      <c r="D114" s="157"/>
      <c r="E114" s="157"/>
      <c r="F114" s="157"/>
      <c r="G114" s="101">
        <v>2</v>
      </c>
      <c r="H114" s="145">
        <f t="shared" si="6"/>
        <v>50</v>
      </c>
      <c r="I114" s="140"/>
    </row>
    <row r="115" spans="1:9" s="27" customFormat="1" hidden="1" x14ac:dyDescent="0.3">
      <c r="A115" s="100"/>
      <c r="B115" s="41" t="s">
        <v>92</v>
      </c>
      <c r="C115" s="42"/>
      <c r="D115" s="42"/>
      <c r="E115" s="42"/>
      <c r="F115" s="42"/>
      <c r="G115" s="99">
        <f>SUM(G112:G114)</f>
        <v>8.75</v>
      </c>
      <c r="H115" s="25">
        <f>G115*100/12</f>
        <v>72.916666666666671</v>
      </c>
      <c r="I115" s="22"/>
    </row>
    <row r="116" spans="1:9" s="27" customFormat="1" x14ac:dyDescent="0.3">
      <c r="A116" s="22"/>
      <c r="B116" s="23"/>
      <c r="C116" s="26"/>
      <c r="D116" s="26"/>
      <c r="E116" s="26"/>
      <c r="F116" s="26"/>
      <c r="G116" s="24"/>
      <c r="H116" s="25"/>
      <c r="I116" s="22"/>
    </row>
    <row r="117" spans="1:9" x14ac:dyDescent="0.4">
      <c r="A117" s="10"/>
      <c r="B117" s="23"/>
      <c r="C117" s="26"/>
      <c r="D117" s="26"/>
      <c r="E117" s="26"/>
      <c r="F117" s="10"/>
      <c r="G117" s="37"/>
      <c r="H117" s="38"/>
      <c r="I117" s="10"/>
    </row>
    <row r="118" spans="1:9" x14ac:dyDescent="0.4">
      <c r="A118" s="10"/>
      <c r="B118" s="18" t="s">
        <v>139</v>
      </c>
      <c r="C118" s="26"/>
      <c r="D118" s="26"/>
      <c r="E118" s="26"/>
      <c r="F118" s="10"/>
      <c r="G118" s="13"/>
      <c r="H118" s="10"/>
      <c r="I118" s="10"/>
    </row>
    <row r="119" spans="1:9" s="143" customFormat="1" ht="94.2" customHeight="1" x14ac:dyDescent="0.3">
      <c r="A119" s="140"/>
      <c r="B119" s="144" t="s">
        <v>172</v>
      </c>
      <c r="C119" s="157"/>
      <c r="D119" s="157"/>
      <c r="E119" s="157"/>
      <c r="F119" s="157"/>
      <c r="G119" s="101">
        <v>1</v>
      </c>
      <c r="H119" s="145">
        <f t="shared" ref="H119:H121" si="7">G119*100/4</f>
        <v>25</v>
      </c>
      <c r="I119" s="140"/>
    </row>
    <row r="120" spans="1:9" s="143" customFormat="1" ht="75" x14ac:dyDescent="0.3">
      <c r="A120" s="140"/>
      <c r="B120" s="144" t="s">
        <v>154</v>
      </c>
      <c r="C120" s="157"/>
      <c r="D120" s="157"/>
      <c r="E120" s="157"/>
      <c r="F120" s="157"/>
      <c r="G120" s="101">
        <v>2.5</v>
      </c>
      <c r="H120" s="145">
        <f t="shared" si="7"/>
        <v>62.5</v>
      </c>
      <c r="I120" s="140"/>
    </row>
    <row r="121" spans="1:9" s="143" customFormat="1" ht="45" x14ac:dyDescent="0.3">
      <c r="A121" s="140"/>
      <c r="B121" s="144" t="s">
        <v>155</v>
      </c>
      <c r="C121" s="157"/>
      <c r="D121" s="157"/>
      <c r="E121" s="157"/>
      <c r="F121" s="157"/>
      <c r="G121" s="101">
        <v>3</v>
      </c>
      <c r="H121" s="145">
        <f t="shared" si="7"/>
        <v>75</v>
      </c>
      <c r="I121" s="140"/>
    </row>
    <row r="122" spans="1:9" s="27" customFormat="1" hidden="1" x14ac:dyDescent="0.3">
      <c r="A122" s="100"/>
      <c r="B122" s="41" t="s">
        <v>92</v>
      </c>
      <c r="C122" s="42"/>
      <c r="D122" s="42"/>
      <c r="E122" s="42"/>
      <c r="F122" s="42"/>
      <c r="G122" s="99">
        <f>SUM(G119:G121)</f>
        <v>6.5</v>
      </c>
      <c r="H122" s="25">
        <f>G122*100/12</f>
        <v>54.166666666666664</v>
      </c>
      <c r="I122" s="22"/>
    </row>
    <row r="123" spans="1:9" s="27" customFormat="1" x14ac:dyDescent="0.3">
      <c r="A123" s="22"/>
      <c r="B123" s="23"/>
      <c r="C123" s="26"/>
      <c r="D123" s="26"/>
      <c r="E123" s="26"/>
      <c r="F123" s="26"/>
      <c r="G123" s="24"/>
      <c r="H123" s="25"/>
      <c r="I123" s="22"/>
    </row>
    <row r="124" spans="1:9" s="27" customFormat="1" x14ac:dyDescent="0.3">
      <c r="A124" s="22"/>
      <c r="B124" s="110" t="s">
        <v>124</v>
      </c>
      <c r="C124" s="26"/>
      <c r="D124" s="26"/>
      <c r="E124" s="26"/>
      <c r="F124" s="26"/>
      <c r="G124" s="24"/>
      <c r="H124" s="25"/>
      <c r="I124" s="22"/>
    </row>
    <row r="125" spans="1:9" s="27" customFormat="1" x14ac:dyDescent="0.3">
      <c r="A125" s="22"/>
      <c r="B125" s="106"/>
      <c r="C125" s="26"/>
      <c r="D125" s="26"/>
      <c r="E125" s="26"/>
      <c r="F125" s="26"/>
      <c r="G125" s="24"/>
      <c r="H125" s="25"/>
      <c r="I125" s="22"/>
    </row>
    <row r="126" spans="1:9" s="27" customFormat="1" ht="18" x14ac:dyDescent="0.3">
      <c r="A126" s="22"/>
      <c r="B126" s="111" t="s">
        <v>136</v>
      </c>
      <c r="C126" s="111"/>
      <c r="D126" s="111"/>
      <c r="E126" s="112"/>
      <c r="F126" s="26"/>
      <c r="G126" s="24"/>
      <c r="H126" s="25"/>
      <c r="I126" s="22"/>
    </row>
    <row r="127" spans="1:9" s="27" customFormat="1" x14ac:dyDescent="0.3">
      <c r="A127" s="22"/>
      <c r="B127" s="23"/>
      <c r="C127" s="26"/>
      <c r="D127" s="26"/>
      <c r="E127" s="26"/>
      <c r="F127" s="26"/>
      <c r="G127" s="24"/>
      <c r="H127" s="25"/>
      <c r="I127" s="22"/>
    </row>
    <row r="128" spans="1:9" s="149" customFormat="1" ht="55.95" customHeight="1" x14ac:dyDescent="0.3">
      <c r="A128" s="146"/>
      <c r="B128" s="161" t="s">
        <v>175</v>
      </c>
      <c r="C128" s="161"/>
      <c r="D128" s="161"/>
      <c r="E128" s="161"/>
      <c r="F128" s="161"/>
      <c r="G128" s="147"/>
      <c r="H128" s="148"/>
      <c r="I128" s="146"/>
    </row>
    <row r="129" spans="1:9" s="27" customFormat="1" x14ac:dyDescent="0.3">
      <c r="A129" s="22"/>
      <c r="B129" s="23"/>
      <c r="C129" s="26"/>
      <c r="D129" s="26"/>
      <c r="E129" s="26"/>
      <c r="F129" s="26"/>
      <c r="G129" s="24"/>
      <c r="H129" s="25"/>
      <c r="I129" s="22"/>
    </row>
    <row r="130" spans="1:9" s="27" customFormat="1" ht="18" x14ac:dyDescent="0.4">
      <c r="A130" s="22"/>
      <c r="B130" s="107" t="s">
        <v>137</v>
      </c>
      <c r="C130" s="23"/>
      <c r="D130" s="23"/>
      <c r="E130" s="23"/>
      <c r="F130" s="26"/>
      <c r="G130" s="24"/>
      <c r="H130" s="25"/>
      <c r="I130" s="22"/>
    </row>
    <row r="131" spans="1:9" s="27" customFormat="1" x14ac:dyDescent="0.3">
      <c r="A131" s="22"/>
      <c r="B131" s="23"/>
      <c r="C131" s="23"/>
      <c r="D131" s="23"/>
      <c r="E131" s="23"/>
      <c r="F131" s="26"/>
      <c r="G131" s="24"/>
      <c r="H131" s="25"/>
      <c r="I131" s="22"/>
    </row>
    <row r="132" spans="1:9" s="27" customFormat="1" ht="36.6" customHeight="1" x14ac:dyDescent="0.3">
      <c r="A132" s="22"/>
      <c r="B132" s="159" t="s">
        <v>127</v>
      </c>
      <c r="C132" s="159"/>
      <c r="D132" s="159"/>
      <c r="E132" s="159"/>
      <c r="F132" s="159"/>
      <c r="G132" s="24"/>
      <c r="H132" s="25"/>
      <c r="I132" s="22"/>
    </row>
    <row r="133" spans="1:9" s="27" customFormat="1" x14ac:dyDescent="0.3">
      <c r="A133" s="22"/>
      <c r="B133" s="108"/>
      <c r="C133" s="108"/>
      <c r="D133" s="108"/>
      <c r="E133" s="108"/>
      <c r="F133" s="108"/>
      <c r="G133" s="24"/>
      <c r="H133" s="25"/>
      <c r="I133" s="22"/>
    </row>
    <row r="134" spans="1:9" s="27" customFormat="1" x14ac:dyDescent="0.4">
      <c r="A134" s="22"/>
      <c r="B134" s="107" t="s">
        <v>162</v>
      </c>
      <c r="C134" s="23"/>
      <c r="D134" s="23"/>
      <c r="E134" s="23"/>
      <c r="F134" s="26"/>
      <c r="G134" s="24"/>
      <c r="H134" s="25"/>
      <c r="I134" s="22"/>
    </row>
    <row r="135" spans="1:9" s="27" customFormat="1" x14ac:dyDescent="0.3">
      <c r="A135" s="22"/>
      <c r="B135" s="23"/>
      <c r="C135" s="23"/>
      <c r="D135" s="23"/>
      <c r="E135" s="23"/>
      <c r="F135" s="26"/>
      <c r="G135" s="24"/>
      <c r="H135" s="25"/>
      <c r="I135" s="22"/>
    </row>
    <row r="136" spans="1:9" s="27" customFormat="1" ht="55.5" customHeight="1" x14ac:dyDescent="0.3">
      <c r="A136" s="22"/>
      <c r="B136" s="159" t="s">
        <v>163</v>
      </c>
      <c r="C136" s="159"/>
      <c r="D136" s="159"/>
      <c r="E136" s="159"/>
      <c r="F136" s="159"/>
      <c r="G136" s="24"/>
      <c r="H136" s="25"/>
      <c r="I136" s="22"/>
    </row>
    <row r="137" spans="1:9" s="27" customFormat="1" x14ac:dyDescent="0.3">
      <c r="A137" s="22"/>
      <c r="B137" s="151"/>
      <c r="C137" s="151"/>
      <c r="D137" s="151"/>
      <c r="E137" s="151"/>
      <c r="F137" s="151"/>
      <c r="G137" s="24"/>
      <c r="H137" s="25"/>
      <c r="I137" s="22"/>
    </row>
    <row r="138" spans="1:9" s="27" customFormat="1" x14ac:dyDescent="0.4">
      <c r="A138" s="22"/>
      <c r="B138" s="107" t="s">
        <v>170</v>
      </c>
      <c r="C138" s="23"/>
      <c r="D138" s="23"/>
      <c r="E138" s="23"/>
      <c r="F138" s="26"/>
      <c r="G138" s="24"/>
      <c r="H138" s="25"/>
      <c r="I138" s="22"/>
    </row>
    <row r="139" spans="1:9" s="27" customFormat="1" x14ac:dyDescent="0.3">
      <c r="A139" s="22"/>
      <c r="B139" s="23"/>
      <c r="C139" s="23"/>
      <c r="D139" s="23"/>
      <c r="E139" s="23"/>
      <c r="F139" s="26"/>
      <c r="G139" s="24"/>
      <c r="H139" s="25"/>
      <c r="I139" s="22"/>
    </row>
    <row r="140" spans="1:9" s="27" customFormat="1" ht="54.75" customHeight="1" x14ac:dyDescent="0.3">
      <c r="A140" s="22"/>
      <c r="B140" s="159" t="s">
        <v>171</v>
      </c>
      <c r="C140" s="159"/>
      <c r="D140" s="159"/>
      <c r="E140" s="159"/>
      <c r="F140" s="159"/>
      <c r="G140" s="24"/>
      <c r="H140" s="25"/>
      <c r="I140" s="22"/>
    </row>
    <row r="141" spans="1:9" s="27" customFormat="1" x14ac:dyDescent="0.4">
      <c r="A141" s="22"/>
      <c r="B141" s="107" t="s">
        <v>128</v>
      </c>
      <c r="C141" s="23"/>
      <c r="D141" s="23"/>
      <c r="E141" s="23"/>
      <c r="F141" s="26"/>
      <c r="G141" s="24"/>
      <c r="H141" s="25"/>
      <c r="I141" s="22"/>
    </row>
    <row r="142" spans="1:9" s="27" customFormat="1" x14ac:dyDescent="0.3">
      <c r="A142" s="22"/>
      <c r="B142" s="23"/>
      <c r="C142" s="23"/>
      <c r="D142" s="23"/>
      <c r="E142" s="23"/>
      <c r="F142" s="26"/>
      <c r="G142" s="24"/>
      <c r="H142" s="25"/>
      <c r="I142" s="22"/>
    </row>
    <row r="143" spans="1:9" s="27" customFormat="1" ht="37.5" customHeight="1" x14ac:dyDescent="0.3">
      <c r="A143" s="22"/>
      <c r="B143" s="159" t="s">
        <v>129</v>
      </c>
      <c r="C143" s="159"/>
      <c r="D143" s="159"/>
      <c r="E143" s="159"/>
      <c r="F143" s="159"/>
      <c r="G143" s="24"/>
      <c r="H143" s="25"/>
      <c r="I143" s="22"/>
    </row>
    <row r="144" spans="1:9" s="27" customFormat="1" x14ac:dyDescent="0.3">
      <c r="A144" s="22"/>
      <c r="B144" s="22"/>
      <c r="C144" s="22"/>
      <c r="D144" s="108"/>
      <c r="E144" s="108"/>
      <c r="F144" s="108"/>
      <c r="G144" s="24"/>
      <c r="H144" s="25"/>
      <c r="I144" s="22"/>
    </row>
    <row r="145" spans="1:9" s="27" customFormat="1" x14ac:dyDescent="0.4">
      <c r="A145" s="22"/>
      <c r="B145" s="107" t="s">
        <v>130</v>
      </c>
      <c r="C145" s="23"/>
      <c r="D145" s="23"/>
      <c r="E145" s="23"/>
      <c r="F145" s="26"/>
      <c r="G145" s="24"/>
      <c r="H145" s="25"/>
      <c r="I145" s="22"/>
    </row>
    <row r="146" spans="1:9" s="27" customFormat="1" x14ac:dyDescent="0.3">
      <c r="A146" s="22"/>
      <c r="B146" s="23"/>
      <c r="C146" s="23"/>
      <c r="D146" s="23"/>
      <c r="E146" s="23"/>
      <c r="F146" s="26"/>
      <c r="G146" s="24"/>
      <c r="H146" s="25"/>
      <c r="I146" s="22"/>
    </row>
    <row r="147" spans="1:9" s="27" customFormat="1" ht="50.4" customHeight="1" x14ac:dyDescent="0.3">
      <c r="A147" s="22"/>
      <c r="B147" s="159" t="s">
        <v>131</v>
      </c>
      <c r="C147" s="159"/>
      <c r="D147" s="159"/>
      <c r="E147" s="159"/>
      <c r="F147" s="159"/>
      <c r="G147" s="24"/>
      <c r="H147" s="25"/>
      <c r="I147" s="22"/>
    </row>
    <row r="148" spans="1:9" s="27" customFormat="1" x14ac:dyDescent="0.3">
      <c r="A148" s="22"/>
      <c r="B148" s="109"/>
      <c r="C148" s="108"/>
      <c r="D148" s="108"/>
      <c r="E148" s="108"/>
      <c r="F148" s="108"/>
      <c r="G148" s="24"/>
      <c r="H148" s="25"/>
      <c r="I148" s="22"/>
    </row>
    <row r="149" spans="1:9" s="27" customFormat="1" ht="40.200000000000003" customHeight="1" x14ac:dyDescent="0.3">
      <c r="A149" s="22"/>
      <c r="B149" s="159" t="s">
        <v>132</v>
      </c>
      <c r="C149" s="159"/>
      <c r="D149" s="159"/>
      <c r="E149" s="159"/>
      <c r="F149" s="159"/>
      <c r="G149" s="24"/>
      <c r="H149" s="25"/>
      <c r="I149" s="22"/>
    </row>
    <row r="150" spans="1:9" s="27" customFormat="1" x14ac:dyDescent="0.3">
      <c r="A150" s="22"/>
      <c r="B150" s="108"/>
      <c r="C150" s="108"/>
      <c r="D150" s="108"/>
      <c r="E150" s="108"/>
      <c r="F150" s="108"/>
      <c r="G150" s="24"/>
      <c r="H150" s="25"/>
      <c r="I150" s="22"/>
    </row>
    <row r="151" spans="1:9" s="149" customFormat="1" x14ac:dyDescent="0.3">
      <c r="A151" s="146"/>
      <c r="B151" s="195" t="s">
        <v>133</v>
      </c>
      <c r="C151" s="150"/>
      <c r="D151" s="150"/>
      <c r="E151" s="150"/>
      <c r="F151" s="150"/>
      <c r="G151" s="147"/>
      <c r="H151" s="148"/>
      <c r="I151" s="146"/>
    </row>
    <row r="152" spans="1:9" s="149" customFormat="1" x14ac:dyDescent="0.3">
      <c r="A152" s="146"/>
      <c r="B152" s="196"/>
      <c r="C152" s="150"/>
      <c r="D152" s="150"/>
      <c r="E152" s="150"/>
      <c r="F152" s="150"/>
      <c r="G152" s="147"/>
      <c r="H152" s="148"/>
      <c r="I152" s="146"/>
    </row>
    <row r="153" spans="1:9" s="27" customFormat="1" x14ac:dyDescent="0.3">
      <c r="A153" s="22"/>
      <c r="B153" s="113" t="s">
        <v>134</v>
      </c>
      <c r="C153" s="108"/>
      <c r="D153" s="108"/>
      <c r="E153" s="108"/>
      <c r="F153" s="108"/>
      <c r="G153" s="24"/>
      <c r="H153" s="25"/>
      <c r="I153" s="22"/>
    </row>
    <row r="154" spans="1:9" s="27" customFormat="1" x14ac:dyDescent="0.3">
      <c r="A154" s="22"/>
      <c r="B154" s="22"/>
      <c r="C154" s="22"/>
      <c r="D154" s="22"/>
      <c r="E154" s="108"/>
      <c r="F154" s="108"/>
      <c r="G154" s="24"/>
      <c r="H154" s="25"/>
      <c r="I154" s="22"/>
    </row>
    <row r="155" spans="1:9" s="149" customFormat="1" x14ac:dyDescent="0.3">
      <c r="A155" s="146"/>
      <c r="B155" s="162"/>
      <c r="C155" s="146"/>
      <c r="D155" s="146"/>
      <c r="E155" s="162"/>
      <c r="F155" s="150"/>
      <c r="G155" s="147"/>
      <c r="H155" s="148"/>
      <c r="I155" s="146"/>
    </row>
    <row r="156" spans="1:9" s="149" customFormat="1" x14ac:dyDescent="0.3">
      <c r="A156" s="146"/>
      <c r="B156" s="163"/>
      <c r="C156" s="150"/>
      <c r="D156" s="150"/>
      <c r="E156" s="163"/>
      <c r="F156" s="150"/>
      <c r="G156" s="147"/>
      <c r="H156" s="148"/>
      <c r="I156" s="146"/>
    </row>
    <row r="157" spans="1:9" s="27" customFormat="1" x14ac:dyDescent="0.3">
      <c r="A157" s="22"/>
      <c r="B157" s="114" t="s">
        <v>140</v>
      </c>
      <c r="C157" s="108"/>
      <c r="D157" s="108"/>
      <c r="E157" s="114" t="s">
        <v>141</v>
      </c>
      <c r="F157" s="108"/>
      <c r="G157" s="24"/>
      <c r="H157" s="25"/>
      <c r="I157" s="22"/>
    </row>
    <row r="158" spans="1:9" s="27" customFormat="1" x14ac:dyDescent="0.3">
      <c r="A158" s="22"/>
      <c r="B158" s="114" t="s">
        <v>135</v>
      </c>
      <c r="C158" s="108"/>
      <c r="D158" s="108"/>
      <c r="E158" s="108"/>
      <c r="F158" s="108"/>
      <c r="G158" s="24"/>
      <c r="H158" s="25"/>
      <c r="I158" s="22"/>
    </row>
    <row r="159" spans="1:9" s="27" customFormat="1" ht="68.25" customHeight="1" x14ac:dyDescent="0.3">
      <c r="A159" s="22"/>
      <c r="B159" s="114"/>
      <c r="C159" s="155"/>
      <c r="D159" s="155"/>
      <c r="E159" s="155"/>
      <c r="F159" s="155"/>
      <c r="G159" s="24"/>
      <c r="H159" s="25"/>
      <c r="I159" s="22"/>
    </row>
    <row r="160" spans="1:9" s="27" customFormat="1" ht="68.25" customHeight="1" x14ac:dyDescent="0.3">
      <c r="A160" s="22"/>
      <c r="B160" s="114"/>
      <c r="C160" s="155"/>
      <c r="D160" s="155"/>
      <c r="E160" s="155"/>
      <c r="F160" s="155"/>
      <c r="G160" s="24"/>
      <c r="H160" s="25"/>
      <c r="I160" s="22"/>
    </row>
    <row r="161" spans="1:9" s="27" customFormat="1" ht="145.5" customHeight="1" x14ac:dyDescent="0.3">
      <c r="A161" s="22"/>
      <c r="B161" s="194" t="s">
        <v>174</v>
      </c>
      <c r="C161" s="194"/>
      <c r="D161" s="194"/>
      <c r="E161" s="194"/>
      <c r="F161" s="194"/>
      <c r="G161" s="24"/>
      <c r="H161" s="25"/>
      <c r="I161" s="22"/>
    </row>
    <row r="162" spans="1:9" s="27" customFormat="1" x14ac:dyDescent="0.3">
      <c r="A162" s="22"/>
      <c r="B162" s="114"/>
      <c r="C162" s="155"/>
      <c r="D162" s="155"/>
      <c r="E162" s="155"/>
      <c r="F162" s="155"/>
      <c r="G162" s="24"/>
      <c r="H162" s="25"/>
      <c r="I162" s="22"/>
    </row>
    <row r="163" spans="1:9" s="27" customFormat="1" x14ac:dyDescent="0.3">
      <c r="A163" s="22"/>
      <c r="B163" s="108"/>
      <c r="C163" s="108"/>
      <c r="D163" s="108"/>
      <c r="E163" s="108"/>
      <c r="F163" s="108"/>
      <c r="G163" s="24"/>
      <c r="H163" s="25"/>
      <c r="I163" s="22"/>
    </row>
    <row r="164" spans="1:9" s="27" customFormat="1" ht="146.4" customHeight="1" x14ac:dyDescent="0.3">
      <c r="A164" s="22"/>
      <c r="B164" s="160" t="s">
        <v>138</v>
      </c>
      <c r="C164" s="160"/>
      <c r="D164" s="160"/>
      <c r="E164" s="160"/>
      <c r="F164" s="160"/>
      <c r="G164" s="24"/>
      <c r="H164" s="25"/>
      <c r="I164" s="22"/>
    </row>
    <row r="165" spans="1:9" s="27" customFormat="1" ht="40.200000000000003" customHeight="1" x14ac:dyDescent="0.3">
      <c r="A165" s="22"/>
      <c r="B165" s="108"/>
      <c r="C165" s="108"/>
      <c r="D165" s="108"/>
      <c r="E165" s="108"/>
      <c r="F165" s="108"/>
      <c r="G165" s="24"/>
      <c r="H165" s="25"/>
      <c r="I165" s="22"/>
    </row>
    <row r="166" spans="1:9" s="27" customFormat="1" hidden="1" x14ac:dyDescent="0.3">
      <c r="A166" s="22"/>
      <c r="B166" s="23"/>
      <c r="C166" s="24"/>
      <c r="D166" s="25"/>
      <c r="E166" s="26"/>
      <c r="F166" s="26"/>
      <c r="G166" s="42"/>
      <c r="H166" s="42"/>
      <c r="I166" s="22"/>
    </row>
    <row r="167" spans="1:9" hidden="1" x14ac:dyDescent="0.4">
      <c r="A167" s="34"/>
      <c r="B167" s="43" t="s">
        <v>32</v>
      </c>
      <c r="C167" s="44" t="s">
        <v>31</v>
      </c>
      <c r="D167" s="45" t="s">
        <v>22</v>
      </c>
      <c r="E167" s="34" t="s">
        <v>33</v>
      </c>
      <c r="F167" s="34"/>
      <c r="G167" s="34"/>
      <c r="H167" s="34"/>
      <c r="I167" s="10"/>
    </row>
    <row r="168" spans="1:9" hidden="1" x14ac:dyDescent="0.4">
      <c r="A168" s="34"/>
      <c r="B168" s="34"/>
      <c r="C168" s="46"/>
      <c r="D168" s="47"/>
      <c r="E168" s="34"/>
      <c r="F168" s="34"/>
      <c r="G168" s="34"/>
      <c r="H168" s="34"/>
      <c r="I168" s="10"/>
    </row>
    <row r="169" spans="1:9" hidden="1" x14ac:dyDescent="0.4">
      <c r="A169" s="34"/>
      <c r="B169" s="48" t="s">
        <v>28</v>
      </c>
      <c r="C169" s="49">
        <f>SUM(C170:C171)</f>
        <v>26.5</v>
      </c>
      <c r="D169" s="50">
        <f>SUM(C169*100/E169)</f>
        <v>73.611111111111114</v>
      </c>
      <c r="E169" s="48">
        <f>SUM(E170:E171)</f>
        <v>36</v>
      </c>
      <c r="F169" s="34"/>
      <c r="G169" s="34"/>
      <c r="H169" s="34"/>
      <c r="I169" s="10"/>
    </row>
    <row r="170" spans="1:9" hidden="1" x14ac:dyDescent="0.4">
      <c r="A170" s="34"/>
      <c r="B170" s="36" t="s">
        <v>58</v>
      </c>
      <c r="C170" s="47">
        <f>G72</f>
        <v>6.25</v>
      </c>
      <c r="D170" s="51">
        <f>H72</f>
        <v>78.125</v>
      </c>
      <c r="E170" s="52">
        <v>8</v>
      </c>
      <c r="F170" s="34"/>
      <c r="G170" s="34"/>
      <c r="H170" s="34"/>
      <c r="I170" s="10"/>
    </row>
    <row r="171" spans="1:9" s="15" customFormat="1" ht="32.4" hidden="1" x14ac:dyDescent="0.4">
      <c r="A171" s="53"/>
      <c r="B171" s="54" t="s">
        <v>61</v>
      </c>
      <c r="C171" s="55">
        <f>G82</f>
        <v>20.25</v>
      </c>
      <c r="D171" s="56">
        <f>H82</f>
        <v>72.321428571428569</v>
      </c>
      <c r="E171" s="54">
        <v>28</v>
      </c>
      <c r="F171" s="53"/>
      <c r="G171" s="53"/>
      <c r="H171" s="53"/>
      <c r="I171" s="13"/>
    </row>
    <row r="172" spans="1:9" hidden="1" x14ac:dyDescent="0.4">
      <c r="A172" s="34"/>
      <c r="B172" s="48" t="s">
        <v>29</v>
      </c>
      <c r="C172" s="49">
        <f>SUM(C173:C176)</f>
        <v>32.25</v>
      </c>
      <c r="D172" s="50">
        <f>SUM(C172*100/E172)</f>
        <v>73.295454545454547</v>
      </c>
      <c r="E172" s="48">
        <f>SUM(E173:E176)</f>
        <v>44</v>
      </c>
      <c r="F172" s="34"/>
      <c r="G172" s="34"/>
      <c r="H172" s="34"/>
      <c r="I172" s="10"/>
    </row>
    <row r="173" spans="1:9" hidden="1" x14ac:dyDescent="0.4">
      <c r="A173" s="34"/>
      <c r="B173" s="36" t="s">
        <v>45</v>
      </c>
      <c r="C173" s="45">
        <f>G89</f>
        <v>6.5</v>
      </c>
      <c r="D173" s="35">
        <f>H89</f>
        <v>81.25</v>
      </c>
      <c r="E173" s="52">
        <v>8</v>
      </c>
      <c r="F173" s="34"/>
      <c r="G173" s="34"/>
      <c r="H173" s="34"/>
      <c r="I173" s="10"/>
    </row>
    <row r="174" spans="1:9" hidden="1" x14ac:dyDescent="0.4">
      <c r="A174" s="34"/>
      <c r="B174" s="36" t="s">
        <v>62</v>
      </c>
      <c r="C174" s="45">
        <f>G94</f>
        <v>6</v>
      </c>
      <c r="D174" s="35">
        <f>H94</f>
        <v>75</v>
      </c>
      <c r="E174" s="52">
        <v>8</v>
      </c>
      <c r="F174" s="34"/>
      <c r="G174" s="34"/>
      <c r="H174" s="34"/>
      <c r="I174" s="10"/>
    </row>
    <row r="175" spans="1:9" hidden="1" x14ac:dyDescent="0.4">
      <c r="A175" s="34"/>
      <c r="B175" s="36" t="s">
        <v>46</v>
      </c>
      <c r="C175" s="45">
        <f>G101</f>
        <v>10.5</v>
      </c>
      <c r="D175" s="35">
        <f>H101</f>
        <v>65.625</v>
      </c>
      <c r="E175" s="52">
        <v>16</v>
      </c>
      <c r="F175" s="34"/>
      <c r="G175" s="34"/>
      <c r="H175" s="34"/>
      <c r="I175" s="10"/>
    </row>
    <row r="176" spans="1:9" s="16" customFormat="1" ht="32.4" hidden="1" x14ac:dyDescent="0.3">
      <c r="A176" s="57"/>
      <c r="B176" s="54" t="s">
        <v>63</v>
      </c>
      <c r="C176" s="55">
        <f>G107</f>
        <v>9.25</v>
      </c>
      <c r="D176" s="58">
        <f>H107</f>
        <v>77.083333333333329</v>
      </c>
      <c r="E176" s="54">
        <v>12</v>
      </c>
      <c r="F176" s="57"/>
      <c r="G176" s="57"/>
      <c r="H176" s="57"/>
      <c r="I176" s="103"/>
    </row>
    <row r="177" spans="1:9" hidden="1" x14ac:dyDescent="0.4">
      <c r="A177" s="34"/>
      <c r="B177" s="48" t="s">
        <v>30</v>
      </c>
      <c r="C177" s="49">
        <f>SUM(C178:C180)</f>
        <v>15.25</v>
      </c>
      <c r="D177" s="50">
        <f>SUM(C177*100/E177)</f>
        <v>54.464285714285715</v>
      </c>
      <c r="E177" s="48">
        <f>SUM(E178:E180)</f>
        <v>28</v>
      </c>
      <c r="F177" s="34"/>
      <c r="G177" s="34"/>
      <c r="H177" s="34"/>
      <c r="I177" s="10"/>
    </row>
    <row r="178" spans="1:9" hidden="1" x14ac:dyDescent="0.4">
      <c r="A178" s="34"/>
      <c r="B178" s="36" t="s">
        <v>47</v>
      </c>
      <c r="C178" s="45">
        <f>G115</f>
        <v>8.75</v>
      </c>
      <c r="D178" s="35">
        <f>H115</f>
        <v>72.916666666666671</v>
      </c>
      <c r="E178" s="52">
        <v>12</v>
      </c>
      <c r="F178" s="34"/>
      <c r="G178" s="34"/>
      <c r="H178" s="34"/>
      <c r="I178" s="10"/>
    </row>
    <row r="179" spans="1:9" hidden="1" x14ac:dyDescent="0.4">
      <c r="A179" s="34"/>
      <c r="B179" s="36" t="s">
        <v>48</v>
      </c>
      <c r="C179" s="45">
        <f>G122</f>
        <v>6.5</v>
      </c>
      <c r="D179" s="35">
        <f>H122</f>
        <v>54.166666666666664</v>
      </c>
      <c r="E179" s="52">
        <v>12</v>
      </c>
      <c r="F179" s="34"/>
      <c r="G179" s="34"/>
      <c r="H179" s="34"/>
      <c r="I179" s="10"/>
    </row>
    <row r="180" spans="1:9" hidden="1" x14ac:dyDescent="0.4">
      <c r="A180" s="34"/>
      <c r="B180" s="36" t="s">
        <v>69</v>
      </c>
      <c r="C180" s="59">
        <f>C50</f>
        <v>0</v>
      </c>
      <c r="D180" s="35">
        <f>D50</f>
        <v>0</v>
      </c>
      <c r="E180" s="52">
        <v>4</v>
      </c>
      <c r="F180" s="34"/>
      <c r="G180" s="34"/>
      <c r="H180" s="34"/>
      <c r="I180" s="10"/>
    </row>
    <row r="181" spans="1:9" hidden="1" x14ac:dyDescent="0.4">
      <c r="A181" s="34"/>
      <c r="B181" s="48" t="s">
        <v>41</v>
      </c>
      <c r="C181" s="49">
        <f>C169+C172+C177</f>
        <v>74</v>
      </c>
      <c r="D181" s="50">
        <f>C181*100/E181</f>
        <v>68.518518518518519</v>
      </c>
      <c r="E181" s="48">
        <f>E169+E172+E177</f>
        <v>108</v>
      </c>
      <c r="F181" s="34"/>
      <c r="G181" s="34"/>
      <c r="H181" s="34"/>
      <c r="I181" s="10"/>
    </row>
    <row r="182" spans="1:9" hidden="1" x14ac:dyDescent="0.4">
      <c r="A182" s="34"/>
      <c r="B182" s="43" t="s">
        <v>35</v>
      </c>
      <c r="C182" s="44"/>
      <c r="D182" s="45"/>
      <c r="E182" s="34"/>
      <c r="F182" s="34"/>
      <c r="G182" s="34"/>
      <c r="H182" s="34"/>
      <c r="I182" s="10"/>
    </row>
    <row r="183" spans="1:9" hidden="1" x14ac:dyDescent="0.4">
      <c r="A183" s="34"/>
      <c r="B183" s="34"/>
      <c r="C183" s="34"/>
      <c r="D183" s="34"/>
      <c r="E183" s="34"/>
      <c r="F183" s="34"/>
      <c r="G183" s="34"/>
      <c r="H183" s="34"/>
      <c r="I183" s="10"/>
    </row>
    <row r="184" spans="1:9" hidden="1" x14ac:dyDescent="0.4">
      <c r="A184" s="34"/>
      <c r="B184" s="60" t="s">
        <v>43</v>
      </c>
      <c r="C184" s="61">
        <f>D169</f>
        <v>73.611111111111114</v>
      </c>
      <c r="D184" s="34" t="s">
        <v>38</v>
      </c>
      <c r="E184" s="34" t="s">
        <v>36</v>
      </c>
      <c r="F184" s="34"/>
      <c r="G184" s="34"/>
      <c r="H184" s="34"/>
      <c r="I184" s="10"/>
    </row>
    <row r="185" spans="1:9" hidden="1" x14ac:dyDescent="0.4">
      <c r="A185" s="34"/>
      <c r="B185" s="60" t="s">
        <v>37</v>
      </c>
      <c r="C185" s="61">
        <f>D172</f>
        <v>73.295454545454547</v>
      </c>
      <c r="D185" s="34" t="s">
        <v>38</v>
      </c>
      <c r="E185" s="34" t="s">
        <v>53</v>
      </c>
      <c r="F185" s="34"/>
      <c r="G185" s="34"/>
      <c r="H185" s="34"/>
      <c r="I185" s="10"/>
    </row>
    <row r="186" spans="1:9" hidden="1" x14ac:dyDescent="0.4">
      <c r="A186" s="34"/>
      <c r="B186" s="60" t="s">
        <v>37</v>
      </c>
      <c r="C186" s="61">
        <f>D177</f>
        <v>54.464285714285715</v>
      </c>
      <c r="D186" s="34" t="s">
        <v>38</v>
      </c>
      <c r="E186" s="34" t="s">
        <v>54</v>
      </c>
      <c r="F186" s="34"/>
      <c r="G186" s="34"/>
      <c r="H186" s="34"/>
      <c r="I186" s="10"/>
    </row>
    <row r="187" spans="1:9" hidden="1" x14ac:dyDescent="0.4">
      <c r="A187" s="62"/>
      <c r="B187" s="63" t="s">
        <v>42</v>
      </c>
      <c r="C187" s="64">
        <f>D181</f>
        <v>68.518518518518519</v>
      </c>
      <c r="D187" s="65" t="s">
        <v>22</v>
      </c>
      <c r="E187" s="65" t="s">
        <v>44</v>
      </c>
      <c r="F187" s="34"/>
      <c r="G187" s="34"/>
      <c r="H187" s="34"/>
      <c r="I187" s="10"/>
    </row>
    <row r="188" spans="1:9" hidden="1" x14ac:dyDescent="0.4">
      <c r="A188" s="62"/>
      <c r="B188" s="65"/>
      <c r="C188" s="66"/>
      <c r="D188" s="66"/>
      <c r="E188" s="65"/>
      <c r="F188" s="34"/>
      <c r="G188" s="34"/>
      <c r="H188" s="34"/>
      <c r="I188" s="10"/>
    </row>
    <row r="189" spans="1:9" ht="10.199999999999999" hidden="1" customHeight="1" x14ac:dyDescent="0.4">
      <c r="A189" s="62"/>
      <c r="B189" s="62"/>
      <c r="C189" s="67"/>
      <c r="D189" s="68"/>
      <c r="E189" s="62"/>
      <c r="F189" s="34"/>
      <c r="G189" s="34"/>
      <c r="H189" s="34"/>
      <c r="I189" s="10"/>
    </row>
    <row r="190" spans="1:9" ht="10.199999999999999" hidden="1" customHeight="1" x14ac:dyDescent="0.4">
      <c r="A190" s="62"/>
      <c r="B190" s="62"/>
      <c r="C190" s="67"/>
      <c r="D190" s="68"/>
      <c r="E190" s="62"/>
      <c r="F190" s="34"/>
      <c r="G190" s="34"/>
      <c r="H190" s="34"/>
      <c r="I190" s="10"/>
    </row>
    <row r="191" spans="1:9" ht="10.199999999999999" hidden="1" customHeight="1" x14ac:dyDescent="0.4">
      <c r="A191" s="69"/>
      <c r="B191" s="69"/>
      <c r="C191" s="70"/>
      <c r="D191" s="71"/>
      <c r="E191" s="69"/>
      <c r="F191" s="34"/>
      <c r="G191" s="34"/>
      <c r="H191" s="34"/>
      <c r="I191" s="10"/>
    </row>
    <row r="192" spans="1:9" ht="10.199999999999999" hidden="1" customHeight="1" x14ac:dyDescent="0.4">
      <c r="A192" s="69"/>
      <c r="B192" s="69"/>
      <c r="C192" s="70"/>
      <c r="D192" s="71"/>
      <c r="E192" s="69"/>
      <c r="F192" s="34"/>
      <c r="G192" s="34"/>
      <c r="H192" s="34"/>
      <c r="I192" s="10"/>
    </row>
    <row r="193" spans="1:9" ht="10.199999999999999" hidden="1" customHeight="1" x14ac:dyDescent="0.4">
      <c r="A193" s="69"/>
      <c r="B193" s="72">
        <f>C16</f>
        <v>0</v>
      </c>
      <c r="C193" s="70"/>
      <c r="D193" s="71"/>
      <c r="E193" s="69"/>
      <c r="F193" s="34"/>
      <c r="G193" s="34"/>
      <c r="H193" s="34"/>
      <c r="I193" s="10"/>
    </row>
    <row r="194" spans="1:9" ht="10.199999999999999" hidden="1" customHeight="1" x14ac:dyDescent="0.4">
      <c r="A194" s="69"/>
      <c r="B194" s="72" t="e">
        <f>#REF!</f>
        <v>#REF!</v>
      </c>
      <c r="C194" s="70"/>
      <c r="D194" s="71"/>
      <c r="E194" s="69"/>
      <c r="F194" s="34"/>
      <c r="G194" s="34"/>
      <c r="H194" s="34"/>
      <c r="I194" s="10"/>
    </row>
    <row r="195" spans="1:9" ht="10.199999999999999" hidden="1" customHeight="1" x14ac:dyDescent="0.4">
      <c r="A195" s="69"/>
      <c r="B195" s="73" t="e">
        <f>#REF!</f>
        <v>#REF!</v>
      </c>
      <c r="C195" s="70"/>
      <c r="D195" s="71"/>
      <c r="E195" s="69"/>
      <c r="F195" s="34"/>
      <c r="G195" s="34"/>
      <c r="H195" s="34"/>
      <c r="I195" s="10"/>
    </row>
    <row r="196" spans="1:9" ht="10.199999999999999" hidden="1" customHeight="1" x14ac:dyDescent="0.4">
      <c r="A196" s="69"/>
      <c r="B196" s="72" t="e">
        <f>#REF!</f>
        <v>#REF!</v>
      </c>
      <c r="C196" s="70"/>
      <c r="D196" s="71"/>
      <c r="E196" s="69"/>
      <c r="F196" s="34"/>
      <c r="G196" s="34"/>
      <c r="H196" s="34"/>
      <c r="I196" s="10"/>
    </row>
    <row r="197" spans="1:9" ht="10.199999999999999" hidden="1" customHeight="1" x14ac:dyDescent="0.4">
      <c r="A197" s="69"/>
      <c r="B197" s="74">
        <f>C42</f>
        <v>0</v>
      </c>
      <c r="C197" s="70"/>
      <c r="D197" s="71"/>
      <c r="E197" s="69"/>
      <c r="F197" s="34"/>
      <c r="G197" s="34"/>
      <c r="H197" s="34"/>
      <c r="I197" s="10"/>
    </row>
    <row r="198" spans="1:9" ht="10.199999999999999" hidden="1" customHeight="1" x14ac:dyDescent="0.4">
      <c r="A198" s="69"/>
      <c r="B198" s="72">
        <f>C46</f>
        <v>0</v>
      </c>
      <c r="C198" s="70"/>
      <c r="D198" s="71"/>
      <c r="E198" s="69"/>
      <c r="F198" s="34"/>
      <c r="G198" s="34"/>
      <c r="H198" s="34"/>
      <c r="I198" s="10"/>
    </row>
    <row r="199" spans="1:9" ht="10.199999999999999" hidden="1" customHeight="1" x14ac:dyDescent="0.4">
      <c r="A199" s="69"/>
      <c r="B199" s="72">
        <f>C49</f>
        <v>0</v>
      </c>
      <c r="C199" s="70"/>
      <c r="D199" s="71"/>
      <c r="E199" s="69"/>
      <c r="F199" s="34"/>
      <c r="G199" s="34"/>
      <c r="H199" s="34"/>
      <c r="I199" s="10"/>
    </row>
    <row r="200" spans="1:9" ht="10.199999999999999" hidden="1" customHeight="1" x14ac:dyDescent="0.4">
      <c r="A200" s="69"/>
      <c r="B200" s="69">
        <f>C67</f>
        <v>0</v>
      </c>
      <c r="C200" s="70"/>
      <c r="D200" s="71"/>
      <c r="E200" s="69"/>
      <c r="F200" s="34"/>
      <c r="G200" s="34"/>
      <c r="H200" s="34"/>
      <c r="I200" s="10"/>
    </row>
    <row r="201" spans="1:9" ht="23.4" hidden="1" customHeight="1" x14ac:dyDescent="0.4">
      <c r="A201" s="75" t="str">
        <f>B170</f>
        <v>Konzept</v>
      </c>
      <c r="B201" s="76">
        <f t="shared" ref="B201:B209" si="8">D201</f>
        <v>78.125</v>
      </c>
      <c r="C201" s="69"/>
      <c r="D201" s="77">
        <f>D170</f>
        <v>78.125</v>
      </c>
      <c r="E201" s="78">
        <f>E170</f>
        <v>8</v>
      </c>
      <c r="F201" s="34"/>
      <c r="G201" s="34"/>
      <c r="H201" s="34"/>
      <c r="I201" s="10"/>
    </row>
    <row r="202" spans="1:9" ht="3.6" hidden="1" customHeight="1" x14ac:dyDescent="0.4">
      <c r="A202" s="79" t="str">
        <f>B171</f>
        <v>Projektziele, Erfolgskontrolle, Resonanz</v>
      </c>
      <c r="B202" s="76">
        <f t="shared" si="8"/>
        <v>72.321428571428569</v>
      </c>
      <c r="C202" s="69"/>
      <c r="D202" s="77">
        <f>D171</f>
        <v>72.321428571428569</v>
      </c>
      <c r="E202" s="80">
        <f>E171</f>
        <v>28</v>
      </c>
      <c r="F202" s="34"/>
      <c r="G202" s="34"/>
      <c r="H202" s="34"/>
      <c r="I202" s="10"/>
    </row>
    <row r="203" spans="1:9" ht="3.6" hidden="1" customHeight="1" x14ac:dyDescent="0.4">
      <c r="A203" s="79" t="str">
        <f>B173</f>
        <v>Relevanz</v>
      </c>
      <c r="B203" s="76">
        <f t="shared" si="8"/>
        <v>81.25</v>
      </c>
      <c r="C203" s="69"/>
      <c r="D203" s="77">
        <f t="shared" ref="D203:E206" si="9">D173</f>
        <v>81.25</v>
      </c>
      <c r="E203" s="78">
        <f t="shared" si="9"/>
        <v>8</v>
      </c>
      <c r="F203" s="34"/>
      <c r="G203" s="34"/>
      <c r="H203" s="34"/>
      <c r="I203" s="10"/>
    </row>
    <row r="204" spans="1:9" ht="3.6" hidden="1" customHeight="1" x14ac:dyDescent="0.4">
      <c r="A204" s="79" t="str">
        <f>B174</f>
        <v>Innovation, Originalität</v>
      </c>
      <c r="B204" s="76">
        <f t="shared" si="8"/>
        <v>75</v>
      </c>
      <c r="C204" s="69"/>
      <c r="D204" s="77">
        <f t="shared" si="9"/>
        <v>75</v>
      </c>
      <c r="E204" s="81">
        <f t="shared" si="9"/>
        <v>8</v>
      </c>
      <c r="F204" s="34"/>
      <c r="G204" s="34"/>
      <c r="H204" s="34"/>
      <c r="I204" s="10"/>
    </row>
    <row r="205" spans="1:9" ht="3.6" hidden="1" customHeight="1" x14ac:dyDescent="0.4">
      <c r="A205" s="75" t="str">
        <f>B175</f>
        <v>Nachhaltigkeit</v>
      </c>
      <c r="B205" s="76">
        <f t="shared" si="8"/>
        <v>65.625</v>
      </c>
      <c r="C205" s="69"/>
      <c r="D205" s="77">
        <f t="shared" si="9"/>
        <v>65.625</v>
      </c>
      <c r="E205" s="80">
        <f t="shared" si="9"/>
        <v>16</v>
      </c>
      <c r="F205" s="34"/>
      <c r="G205" s="34"/>
      <c r="H205" s="34"/>
      <c r="I205" s="10"/>
    </row>
    <row r="206" spans="1:9" ht="3.6" hidden="1" customHeight="1" x14ac:dyDescent="0.4">
      <c r="A206" s="79" t="str">
        <f>B176</f>
        <v>Fachliche Kompetenzen, Ressourcen</v>
      </c>
      <c r="B206" s="76">
        <f t="shared" si="8"/>
        <v>77.083333333333329</v>
      </c>
      <c r="C206" s="69"/>
      <c r="D206" s="77">
        <f t="shared" si="9"/>
        <v>77.083333333333329</v>
      </c>
      <c r="E206" s="80">
        <f t="shared" si="9"/>
        <v>12</v>
      </c>
      <c r="F206" s="34"/>
      <c r="G206" s="34"/>
      <c r="H206" s="34"/>
      <c r="I206" s="10"/>
    </row>
    <row r="207" spans="1:9" ht="3.6" hidden="1" customHeight="1" x14ac:dyDescent="0.4">
      <c r="A207" s="79" t="str">
        <f>B178</f>
        <v>Netzwerkbildung</v>
      </c>
      <c r="B207" s="76">
        <f t="shared" si="8"/>
        <v>72.916666666666671</v>
      </c>
      <c r="C207" s="69"/>
      <c r="D207" s="77">
        <f t="shared" ref="D207:E209" si="10">D178</f>
        <v>72.916666666666671</v>
      </c>
      <c r="E207" s="81">
        <f t="shared" si="10"/>
        <v>12</v>
      </c>
      <c r="F207" s="34"/>
      <c r="G207" s="34"/>
      <c r="H207" s="34"/>
      <c r="I207" s="10"/>
    </row>
    <row r="208" spans="1:9" ht="3.6" hidden="1" customHeight="1" x14ac:dyDescent="0.4">
      <c r="A208" s="79" t="str">
        <f>B179</f>
        <v>Öffentlichkeitsarbeit</v>
      </c>
      <c r="B208" s="76">
        <f t="shared" si="8"/>
        <v>54.166666666666664</v>
      </c>
      <c r="C208" s="69"/>
      <c r="D208" s="77">
        <f t="shared" si="10"/>
        <v>54.166666666666664</v>
      </c>
      <c r="E208" s="72">
        <f t="shared" si="10"/>
        <v>12</v>
      </c>
      <c r="F208" s="34"/>
      <c r="G208" s="34"/>
      <c r="H208" s="34"/>
      <c r="I208" s="10"/>
    </row>
    <row r="209" spans="1:9" ht="3.6" hidden="1" customHeight="1" x14ac:dyDescent="0.4">
      <c r="A209" s="79" t="str">
        <f>B180</f>
        <v>Kooperationen</v>
      </c>
      <c r="B209" s="76">
        <f t="shared" si="8"/>
        <v>0</v>
      </c>
      <c r="C209" s="69"/>
      <c r="D209" s="77">
        <f t="shared" si="10"/>
        <v>0</v>
      </c>
      <c r="E209" s="72">
        <f t="shared" si="10"/>
        <v>4</v>
      </c>
      <c r="F209" s="34"/>
      <c r="G209" s="34"/>
      <c r="H209" s="34"/>
      <c r="I209" s="10"/>
    </row>
    <row r="210" spans="1:9" ht="3.6" hidden="1" customHeight="1" x14ac:dyDescent="0.4">
      <c r="A210" s="79" t="s">
        <v>55</v>
      </c>
      <c r="B210" s="76">
        <f>C184</f>
        <v>73.611111111111114</v>
      </c>
      <c r="C210" s="69"/>
      <c r="D210" s="69"/>
      <c r="E210" s="72"/>
      <c r="F210" s="34"/>
      <c r="G210" s="34"/>
      <c r="H210" s="34"/>
      <c r="I210" s="10"/>
    </row>
    <row r="211" spans="1:9" ht="3.6" hidden="1" customHeight="1" x14ac:dyDescent="0.4">
      <c r="A211" s="79" t="s">
        <v>56</v>
      </c>
      <c r="B211" s="76">
        <f>C185</f>
        <v>73.295454545454547</v>
      </c>
      <c r="C211" s="69"/>
      <c r="D211" s="69"/>
      <c r="E211" s="72"/>
      <c r="F211" s="34"/>
      <c r="G211" s="34"/>
      <c r="H211" s="34"/>
      <c r="I211" s="10"/>
    </row>
    <row r="212" spans="1:9" ht="3.6" hidden="1" customHeight="1" x14ac:dyDescent="0.4">
      <c r="A212" s="79" t="s">
        <v>30</v>
      </c>
      <c r="B212" s="76">
        <f>C186</f>
        <v>54.464285714285715</v>
      </c>
      <c r="C212" s="69"/>
      <c r="D212" s="69"/>
      <c r="E212" s="72"/>
      <c r="F212" s="34"/>
      <c r="G212" s="34"/>
      <c r="H212" s="34"/>
      <c r="I212" s="10"/>
    </row>
    <row r="213" spans="1:9" ht="3.6" hidden="1" customHeight="1" x14ac:dyDescent="0.4">
      <c r="A213" s="82" t="s">
        <v>41</v>
      </c>
      <c r="B213" s="76">
        <f>D181</f>
        <v>68.518518518518519</v>
      </c>
      <c r="C213" s="69"/>
      <c r="D213" s="69"/>
      <c r="E213" s="72"/>
      <c r="F213" s="34"/>
      <c r="G213" s="34"/>
      <c r="H213" s="34"/>
      <c r="I213" s="10"/>
    </row>
    <row r="214" spans="1:9" hidden="1" x14ac:dyDescent="0.4">
      <c r="A214" s="62"/>
      <c r="B214" s="65" t="s">
        <v>49</v>
      </c>
      <c r="C214" s="62"/>
      <c r="D214" s="62"/>
      <c r="E214" s="62"/>
      <c r="F214" s="34"/>
      <c r="G214" s="34"/>
      <c r="H214" s="34"/>
      <c r="I214" s="10"/>
    </row>
    <row r="215" spans="1:9" hidden="1" x14ac:dyDescent="0.4">
      <c r="A215" s="34"/>
      <c r="B215" s="83" t="s">
        <v>60</v>
      </c>
      <c r="C215" s="34"/>
      <c r="D215" s="34"/>
      <c r="E215" s="34"/>
      <c r="F215" s="34"/>
      <c r="G215" s="34"/>
      <c r="H215" s="34"/>
      <c r="I215" s="10"/>
    </row>
    <row r="216" spans="1:9" ht="49.2" hidden="1" customHeight="1" x14ac:dyDescent="0.4">
      <c r="A216" s="34"/>
      <c r="B216" s="158"/>
      <c r="C216" s="158"/>
      <c r="D216" s="158"/>
      <c r="E216" s="158"/>
      <c r="F216" s="158"/>
      <c r="G216" s="84"/>
      <c r="H216" s="84"/>
      <c r="I216" s="10"/>
    </row>
    <row r="217" spans="1:9" hidden="1" x14ac:dyDescent="0.4">
      <c r="A217" s="34"/>
      <c r="B217" s="34"/>
      <c r="C217" s="34"/>
      <c r="D217" s="34"/>
      <c r="E217" s="34"/>
      <c r="F217" s="34"/>
      <c r="G217" s="34"/>
      <c r="H217" s="34"/>
      <c r="I217" s="10"/>
    </row>
    <row r="218" spans="1:9" hidden="1" x14ac:dyDescent="0.4">
      <c r="A218" s="34"/>
      <c r="B218" s="43" t="s">
        <v>39</v>
      </c>
      <c r="C218" s="116" t="s">
        <v>159</v>
      </c>
      <c r="D218" s="116"/>
      <c r="E218" s="43" t="s">
        <v>40</v>
      </c>
      <c r="F218" s="34"/>
      <c r="G218" s="34"/>
      <c r="H218" s="34"/>
      <c r="I218" s="10"/>
    </row>
    <row r="219" spans="1:9" hidden="1" x14ac:dyDescent="0.4">
      <c r="A219" s="34"/>
      <c r="B219" s="34"/>
      <c r="C219" s="34"/>
      <c r="D219" s="34"/>
      <c r="E219" s="34"/>
      <c r="F219" s="34"/>
      <c r="G219" s="34"/>
      <c r="H219" s="34"/>
      <c r="I219" s="10"/>
    </row>
  </sheetData>
  <sheetProtection formatCells="0" formatRows="0" insertHyperlinks="0" selectLockedCells="1"/>
  <dataConsolidate topLabels="1">
    <dataRefs count="1">
      <dataRef ref="B22:B29" sheet="Drop Downs"/>
    </dataRefs>
  </dataConsolidate>
  <mergeCells count="81">
    <mergeCell ref="B161:F161"/>
    <mergeCell ref="B140:F140"/>
    <mergeCell ref="B155:B156"/>
    <mergeCell ref="B151:B152"/>
    <mergeCell ref="C61:F61"/>
    <mergeCell ref="C78:F78"/>
    <mergeCell ref="C71:F71"/>
    <mergeCell ref="C75:F75"/>
    <mergeCell ref="C76:F76"/>
    <mergeCell ref="C79:F79"/>
    <mergeCell ref="C80:F80"/>
    <mergeCell ref="C81:F81"/>
    <mergeCell ref="C67:F67"/>
    <mergeCell ref="C77:F77"/>
    <mergeCell ref="C70:F70"/>
    <mergeCell ref="C87:F87"/>
    <mergeCell ref="C47:F47"/>
    <mergeCell ref="C58:F58"/>
    <mergeCell ref="C59:F59"/>
    <mergeCell ref="C60:F60"/>
    <mergeCell ref="C55:F55"/>
    <mergeCell ref="C52:F52"/>
    <mergeCell ref="C53:F53"/>
    <mergeCell ref="C57:F57"/>
    <mergeCell ref="C49:F49"/>
    <mergeCell ref="B9:F9"/>
    <mergeCell ref="C43:F43"/>
    <mergeCell ref="C45:F45"/>
    <mergeCell ref="C44:F44"/>
    <mergeCell ref="C18:F18"/>
    <mergeCell ref="C19:F19"/>
    <mergeCell ref="C32:F32"/>
    <mergeCell ref="B34:F34"/>
    <mergeCell ref="C21:F21"/>
    <mergeCell ref="C22:F22"/>
    <mergeCell ref="C23:F23"/>
    <mergeCell ref="C24:F24"/>
    <mergeCell ref="C25:F25"/>
    <mergeCell ref="C33:F33"/>
    <mergeCell ref="C39:F39"/>
    <mergeCell ref="C42:F42"/>
    <mergeCell ref="B40:F40"/>
    <mergeCell ref="C37:F37"/>
    <mergeCell ref="B35:F35"/>
    <mergeCell ref="C38:F38"/>
    <mergeCell ref="C46:F46"/>
    <mergeCell ref="B10:E10"/>
    <mergeCell ref="C17:F17"/>
    <mergeCell ref="C29:F29"/>
    <mergeCell ref="C30:F30"/>
    <mergeCell ref="C31:F31"/>
    <mergeCell ref="C16:F16"/>
    <mergeCell ref="C26:F26"/>
    <mergeCell ref="C27:F27"/>
    <mergeCell ref="C28:F28"/>
    <mergeCell ref="B11:F11"/>
    <mergeCell ref="B216:F216"/>
    <mergeCell ref="C106:F106"/>
    <mergeCell ref="C112:F112"/>
    <mergeCell ref="C113:F113"/>
    <mergeCell ref="C114:F114"/>
    <mergeCell ref="C119:F119"/>
    <mergeCell ref="C120:F120"/>
    <mergeCell ref="B149:F149"/>
    <mergeCell ref="B164:F164"/>
    <mergeCell ref="C121:F121"/>
    <mergeCell ref="B128:F128"/>
    <mergeCell ref="B132:F132"/>
    <mergeCell ref="B143:F143"/>
    <mergeCell ref="B147:F147"/>
    <mergeCell ref="B136:F136"/>
    <mergeCell ref="E155:E156"/>
    <mergeCell ref="C99:F99"/>
    <mergeCell ref="C100:F100"/>
    <mergeCell ref="C104:F104"/>
    <mergeCell ref="C105:F105"/>
    <mergeCell ref="C88:F88"/>
    <mergeCell ref="C92:F92"/>
    <mergeCell ref="C93:F93"/>
    <mergeCell ref="C97:F97"/>
    <mergeCell ref="C98:F98"/>
  </mergeCells>
  <hyperlinks>
    <hyperlink ref="B35" r:id="rId1" xr:uid="{00000000-0004-0000-0000-000000000000}"/>
  </hyperlinks>
  <pageMargins left="0.70866141732283472" right="0.70866141732283472" top="0.39370078740157483" bottom="0.78740157480314965" header="0.31496062992125984" footer="0.31496062992125984"/>
  <pageSetup paperSize="9" orientation="portrait" r:id="rId2"/>
  <headerFooter>
    <oddFooter>&amp;L&amp;"Arial,Kursiv"&amp;9&amp;K01+044&amp;A&amp;R&amp;"Arial,Kursiv"&amp;8&amp;K01+044Seite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37574" r:id="rId5" name="Check Box 6">
              <controlPr defaultSize="0" autoFill="0" autoLine="0" autoPict="0">
                <anchor moveWithCells="1">
                  <from>
                    <xdr:col>1</xdr:col>
                    <xdr:colOff>2087880</xdr:colOff>
                    <xdr:row>25</xdr:row>
                    <xdr:rowOff>335280</xdr:rowOff>
                  </from>
                  <to>
                    <xdr:col>2</xdr:col>
                    <xdr:colOff>365760</xdr:colOff>
                    <xdr:row>27</xdr:row>
                    <xdr:rowOff>68580</xdr:rowOff>
                  </to>
                </anchor>
              </controlPr>
            </control>
          </mc:Choice>
        </mc:AlternateContent>
        <mc:AlternateContent xmlns:mc="http://schemas.openxmlformats.org/markup-compatibility/2006">
          <mc:Choice Requires="x14">
            <control shapeId="237575" r:id="rId6" name="Check Box 7">
              <controlPr defaultSize="0" autoFill="0" autoLine="0" autoPict="0">
                <anchor moveWithCells="1">
                  <from>
                    <xdr:col>2</xdr:col>
                    <xdr:colOff>0</xdr:colOff>
                    <xdr:row>26</xdr:row>
                    <xdr:rowOff>137160</xdr:rowOff>
                  </from>
                  <to>
                    <xdr:col>2</xdr:col>
                    <xdr:colOff>365760</xdr:colOff>
                    <xdr:row>31</xdr:row>
                    <xdr:rowOff>83820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'Drop Downs'!$C$21:$C$22</xm:f>
          </x14:formula1>
          <xm:sqref>C30:H30</xm:sqref>
        </x14:dataValidation>
        <x14:dataValidation type="list" allowBlank="1" showInputMessage="1" showErrorMessage="1" xr:uid="{00000000-0002-0000-0000-000001000000}">
          <x14:formula1>
            <xm:f>'Drop Downs'!$D$2:$D$7</xm:f>
          </x14:formula1>
          <xm:sqref>C67:H67</xm:sqref>
        </x14:dataValidation>
        <x14:dataValidation type="list" allowBlank="1" showInputMessage="1" showErrorMessage="1" xr:uid="{00000000-0002-0000-0000-000002000000}">
          <x14:formula1>
            <xm:f>'Drop Downs'!$C$2:$C$14</xm:f>
          </x14:formula1>
          <xm:sqref>G38:H38</xm:sqref>
        </x14:dataValidation>
        <x14:dataValidation type="list" allowBlank="1" showInputMessage="1" showErrorMessage="1" xr:uid="{00000000-0002-0000-0000-000003000000}">
          <x14:formula1>
            <xm:f>'Drop Downs'!$B$21:$B$31</xm:f>
          </x14:formula1>
          <xm:sqref>C49:H49</xm:sqref>
        </x14:dataValidation>
        <x14:dataValidation type="list" allowBlank="1" showInputMessage="1" showErrorMessage="1" xr:uid="{00000000-0002-0000-0000-000004000000}">
          <x14:formula1>
            <xm:f>'Drop Downs'!$C$26:$C$27</xm:f>
          </x14:formula1>
          <xm:sqref>C43:H43</xm:sqref>
        </x14:dataValidation>
        <x14:dataValidation type="list" allowBlank="1" showInputMessage="1" showErrorMessage="1" xr:uid="{00000000-0002-0000-0000-000005000000}">
          <x14:formula1>
            <xm:f>'Drop Downs'!$C$34:$C$35</xm:f>
          </x14:formula1>
          <xm:sqref>C44:H44</xm:sqref>
        </x14:dataValidation>
        <x14:dataValidation type="list" allowBlank="1" showInputMessage="1" showErrorMessage="1" xr:uid="{00000000-0002-0000-0000-000006000000}">
          <x14:formula1>
            <xm:f>'Drop Downs'!$D$26:$D$27</xm:f>
          </x14:formula1>
          <xm:sqref>C45:H45</xm:sqref>
        </x14:dataValidation>
        <x14:dataValidation type="list" allowBlank="1" showInputMessage="1" showErrorMessage="1" xr:uid="{00000000-0002-0000-0000-000007000000}">
          <x14:formula1>
            <xm:f>'Drop Downs'!$C$29:$C$31</xm:f>
          </x14:formula1>
          <xm:sqref>C46:H46</xm:sqref>
        </x14:dataValidation>
        <x14:dataValidation type="list" allowBlank="1" showInputMessage="1" showErrorMessage="1" xr:uid="{00000000-0002-0000-0000-000008000000}">
          <x14:formula1>
            <xm:f>'Drop Downs'!$D$33:$D$34</xm:f>
          </x14:formula1>
          <xm:sqref>C47:H47</xm:sqref>
        </x14:dataValidation>
        <x14:dataValidation type="list" allowBlank="1" showInputMessage="1" showErrorMessage="1" xr:uid="{00000000-0002-0000-0000-00000A000000}">
          <x14:formula1>
            <xm:f>'Drop Downs'!$A$41:$A$42</xm:f>
          </x14:formula1>
          <xm:sqref>C218</xm:sqref>
        </x14:dataValidation>
        <x14:dataValidation type="list" allowBlank="1" showInputMessage="1" showErrorMessage="1" xr:uid="{894EA32A-751B-4B44-902F-0CA38C8B6B42}">
          <x14:formula1>
            <xm:f>'Drop Downs'!$A$37:$A$39</xm:f>
          </x14:formula1>
          <xm:sqref>B128:F128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1">
    <tabColor theme="0" tint="-0.249977111117893"/>
  </sheetPr>
  <dimension ref="A1:D42"/>
  <sheetViews>
    <sheetView topLeftCell="A21" zoomScaleNormal="100" workbookViewId="0">
      <selection activeCell="A37" sqref="A37"/>
    </sheetView>
  </sheetViews>
  <sheetFormatPr baseColWidth="10" defaultColWidth="27.44140625" defaultRowHeight="14.4" x14ac:dyDescent="0.3"/>
  <cols>
    <col min="1" max="1" width="27.44140625" style="1" bestFit="1" customWidth="1"/>
    <col min="2" max="16384" width="27.44140625" style="1"/>
  </cols>
  <sheetData>
    <row r="1" spans="1:4" x14ac:dyDescent="0.3">
      <c r="A1" s="1" t="s">
        <v>52</v>
      </c>
    </row>
    <row r="2" spans="1:4" s="2" customFormat="1" ht="15" x14ac:dyDescent="0.25">
      <c r="A2" s="2" t="s">
        <v>3</v>
      </c>
      <c r="B2" s="2" t="s">
        <v>4</v>
      </c>
      <c r="C2" s="2" t="s">
        <v>2</v>
      </c>
      <c r="D2" s="2" t="s">
        <v>167</v>
      </c>
    </row>
    <row r="3" spans="1:4" s="2" customFormat="1" ht="15" x14ac:dyDescent="0.25">
      <c r="A3" s="2" t="s">
        <v>71</v>
      </c>
      <c r="B3" s="2" t="s">
        <v>6</v>
      </c>
      <c r="C3" s="2" t="s">
        <v>12</v>
      </c>
      <c r="D3" s="2" t="s">
        <v>168</v>
      </c>
    </row>
    <row r="4" spans="1:4" s="2" customFormat="1" ht="15" x14ac:dyDescent="0.25">
      <c r="A4" s="2" t="s">
        <v>73</v>
      </c>
      <c r="B4" s="2" t="s">
        <v>8</v>
      </c>
      <c r="C4" s="2" t="s">
        <v>13</v>
      </c>
      <c r="D4" s="2" t="s">
        <v>169</v>
      </c>
    </row>
    <row r="5" spans="1:4" s="2" customFormat="1" ht="15" x14ac:dyDescent="0.25">
      <c r="A5" s="2" t="s">
        <v>72</v>
      </c>
      <c r="B5" s="2" t="s">
        <v>7</v>
      </c>
      <c r="C5" s="2" t="s">
        <v>2</v>
      </c>
    </row>
    <row r="6" spans="1:4" s="2" customFormat="1" ht="15" x14ac:dyDescent="0.25">
      <c r="A6" s="2" t="s">
        <v>74</v>
      </c>
      <c r="B6" s="2" t="s">
        <v>9</v>
      </c>
      <c r="C6" s="2" t="s">
        <v>14</v>
      </c>
    </row>
    <row r="7" spans="1:4" s="2" customFormat="1" ht="15" x14ac:dyDescent="0.25">
      <c r="A7" s="2" t="s">
        <v>75</v>
      </c>
      <c r="B7" s="2" t="s">
        <v>5</v>
      </c>
      <c r="C7" s="2" t="s">
        <v>15</v>
      </c>
    </row>
    <row r="8" spans="1:4" s="2" customFormat="1" ht="15" x14ac:dyDescent="0.25">
      <c r="A8" s="2" t="s">
        <v>76</v>
      </c>
      <c r="B8" s="2" t="s">
        <v>77</v>
      </c>
      <c r="C8" s="2" t="s">
        <v>16</v>
      </c>
    </row>
    <row r="9" spans="1:4" s="2" customFormat="1" ht="15" x14ac:dyDescent="0.25">
      <c r="C9" s="2" t="s">
        <v>17</v>
      </c>
    </row>
    <row r="10" spans="1:4" s="2" customFormat="1" ht="15" x14ac:dyDescent="0.25">
      <c r="C10" s="2" t="s">
        <v>18</v>
      </c>
    </row>
    <row r="11" spans="1:4" s="2" customFormat="1" ht="15" x14ac:dyDescent="0.25">
      <c r="C11" s="2" t="s">
        <v>19</v>
      </c>
    </row>
    <row r="12" spans="1:4" s="2" customFormat="1" ht="15" x14ac:dyDescent="0.25">
      <c r="C12" s="2" t="s">
        <v>20</v>
      </c>
    </row>
    <row r="13" spans="1:4" s="2" customFormat="1" ht="15" x14ac:dyDescent="0.25">
      <c r="C13" s="2" t="s">
        <v>11</v>
      </c>
    </row>
    <row r="14" spans="1:4" x14ac:dyDescent="0.3">
      <c r="C14" s="1" t="s">
        <v>21</v>
      </c>
    </row>
    <row r="21" spans="1:4" x14ac:dyDescent="0.3">
      <c r="B21" s="1">
        <v>0</v>
      </c>
      <c r="C21" s="1" t="s">
        <v>80</v>
      </c>
    </row>
    <row r="22" spans="1:4" s="3" customFormat="1" x14ac:dyDescent="0.3">
      <c r="A22" s="3">
        <v>1</v>
      </c>
      <c r="B22" s="3">
        <v>1</v>
      </c>
      <c r="C22" s="9" t="s">
        <v>81</v>
      </c>
    </row>
    <row r="23" spans="1:4" x14ac:dyDescent="0.3">
      <c r="A23" s="1">
        <v>2</v>
      </c>
      <c r="B23" s="1">
        <v>2</v>
      </c>
    </row>
    <row r="24" spans="1:4" x14ac:dyDescent="0.3">
      <c r="A24" s="3">
        <v>3</v>
      </c>
      <c r="B24" s="1">
        <v>3</v>
      </c>
    </row>
    <row r="25" spans="1:4" s="3" customFormat="1" x14ac:dyDescent="0.3">
      <c r="A25" s="1">
        <v>4</v>
      </c>
      <c r="B25" s="3">
        <v>4</v>
      </c>
    </row>
    <row r="26" spans="1:4" x14ac:dyDescent="0.3">
      <c r="A26" s="3">
        <v>5</v>
      </c>
      <c r="B26" s="1">
        <v>5</v>
      </c>
      <c r="C26" s="1" t="s">
        <v>115</v>
      </c>
      <c r="D26" s="1" t="s">
        <v>120</v>
      </c>
    </row>
    <row r="27" spans="1:4" x14ac:dyDescent="0.3">
      <c r="A27" s="1">
        <v>6</v>
      </c>
      <c r="B27" s="1">
        <v>6</v>
      </c>
      <c r="C27" s="1" t="s">
        <v>116</v>
      </c>
      <c r="D27" s="1" t="s">
        <v>117</v>
      </c>
    </row>
    <row r="28" spans="1:4" x14ac:dyDescent="0.3">
      <c r="A28" s="3">
        <v>7</v>
      </c>
      <c r="B28" s="1">
        <v>7</v>
      </c>
    </row>
    <row r="29" spans="1:4" x14ac:dyDescent="0.3">
      <c r="A29" s="3">
        <v>8</v>
      </c>
      <c r="B29" s="1">
        <v>8</v>
      </c>
      <c r="C29" s="1" t="s">
        <v>82</v>
      </c>
    </row>
    <row r="30" spans="1:4" s="3" customFormat="1" x14ac:dyDescent="0.3">
      <c r="B30" s="3">
        <v>9</v>
      </c>
      <c r="C30" s="1" t="s">
        <v>117</v>
      </c>
      <c r="D30" s="1"/>
    </row>
    <row r="31" spans="1:4" x14ac:dyDescent="0.3">
      <c r="B31" s="1">
        <v>10</v>
      </c>
      <c r="C31" s="1" t="s">
        <v>119</v>
      </c>
    </row>
    <row r="33" spans="1:4" x14ac:dyDescent="0.3">
      <c r="D33" s="1" t="s">
        <v>122</v>
      </c>
    </row>
    <row r="34" spans="1:4" s="3" customFormat="1" x14ac:dyDescent="0.3">
      <c r="C34" s="1" t="s">
        <v>82</v>
      </c>
      <c r="D34" s="1" t="s">
        <v>117</v>
      </c>
    </row>
    <row r="35" spans="1:4" x14ac:dyDescent="0.3">
      <c r="C35" s="1" t="s">
        <v>118</v>
      </c>
    </row>
    <row r="37" spans="1:4" x14ac:dyDescent="0.3">
      <c r="A37" s="1" t="s">
        <v>175</v>
      </c>
    </row>
    <row r="38" spans="1:4" ht="16.2" x14ac:dyDescent="0.4">
      <c r="A38" s="104" t="s">
        <v>125</v>
      </c>
    </row>
    <row r="39" spans="1:4" ht="145.80000000000001" x14ac:dyDescent="0.3">
      <c r="A39" s="105" t="s">
        <v>126</v>
      </c>
    </row>
    <row r="41" spans="1:4" x14ac:dyDescent="0.3">
      <c r="A41" s="1" t="s">
        <v>158</v>
      </c>
    </row>
    <row r="42" spans="1:4" x14ac:dyDescent="0.3">
      <c r="A42" s="1" t="s">
        <v>159</v>
      </c>
    </row>
  </sheetData>
  <sheetProtection selectLockedCells="1" selectUnlockedCells="1"/>
  <autoFilter ref="A22:A29" xr:uid="{00000000-0009-0000-0000-000001000000}"/>
  <pageMargins left="0.7" right="0.7" top="0.78740157499999996" bottom="0.78740157499999996" header="0.3" footer="0.3"/>
  <customProperties>
    <customPr name="layoutContexts"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5">
    <tabColor theme="1" tint="0.499984740745262"/>
  </sheetPr>
  <dimension ref="A2:M6"/>
  <sheetViews>
    <sheetView workbookViewId="0">
      <selection activeCell="C5" sqref="C5"/>
    </sheetView>
  </sheetViews>
  <sheetFormatPr baseColWidth="10" defaultRowHeight="14.4" x14ac:dyDescent="0.3"/>
  <cols>
    <col min="1" max="1" width="27.88671875" customWidth="1"/>
  </cols>
  <sheetData>
    <row r="2" spans="1:13" x14ac:dyDescent="0.3">
      <c r="A2" s="4" t="s">
        <v>64</v>
      </c>
      <c r="B2" s="4">
        <v>0</v>
      </c>
      <c r="C2" s="4">
        <v>1</v>
      </c>
      <c r="D2" s="4">
        <v>2</v>
      </c>
      <c r="E2" s="4">
        <v>3</v>
      </c>
      <c r="F2" s="4">
        <v>4</v>
      </c>
      <c r="G2" s="4">
        <v>5</v>
      </c>
      <c r="H2" s="4">
        <v>6</v>
      </c>
      <c r="I2" s="4">
        <v>7</v>
      </c>
      <c r="J2" s="4">
        <v>8</v>
      </c>
      <c r="K2" s="4">
        <v>9</v>
      </c>
      <c r="L2" s="4">
        <v>10</v>
      </c>
      <c r="M2" s="4">
        <v>11</v>
      </c>
    </row>
    <row r="3" spans="1:13" x14ac:dyDescent="0.3">
      <c r="A3" s="5" t="s">
        <v>66</v>
      </c>
      <c r="B3" s="4">
        <f>SUM((SUMSQ(B2)*2))</f>
        <v>0</v>
      </c>
      <c r="C3" s="4">
        <f t="shared" ref="C3:H3" si="0">SUM((SUMSQ(C2)*2)+2)</f>
        <v>4</v>
      </c>
      <c r="D3" s="4">
        <f t="shared" si="0"/>
        <v>10</v>
      </c>
      <c r="E3" s="4">
        <f t="shared" si="0"/>
        <v>20</v>
      </c>
      <c r="F3" s="4">
        <f t="shared" si="0"/>
        <v>34</v>
      </c>
      <c r="G3" s="4">
        <f t="shared" si="0"/>
        <v>52</v>
      </c>
      <c r="H3" s="4">
        <f t="shared" si="0"/>
        <v>74</v>
      </c>
      <c r="I3" s="4">
        <f>SUM((SUMSQ(I2)*2)+2)</f>
        <v>100</v>
      </c>
      <c r="J3" s="4"/>
      <c r="K3" s="4"/>
      <c r="L3" s="4"/>
      <c r="M3" s="4"/>
    </row>
    <row r="4" spans="1:13" x14ac:dyDescent="0.3">
      <c r="A4" s="6" t="s">
        <v>65</v>
      </c>
      <c r="B4" s="4">
        <f>SUM((SUMSQ(B2)))</f>
        <v>0</v>
      </c>
      <c r="C4" s="4">
        <f>SUM((SUMSQ(C2)))</f>
        <v>1</v>
      </c>
      <c r="D4" s="4">
        <f t="shared" ref="D4:L4" si="1">SUM((SUMSQ(D2)))</f>
        <v>4</v>
      </c>
      <c r="E4" s="4">
        <f t="shared" si="1"/>
        <v>9</v>
      </c>
      <c r="F4" s="4">
        <f t="shared" si="1"/>
        <v>16</v>
      </c>
      <c r="G4" s="4">
        <f t="shared" si="1"/>
        <v>25</v>
      </c>
      <c r="H4" s="4">
        <f t="shared" si="1"/>
        <v>36</v>
      </c>
      <c r="I4" s="4">
        <f t="shared" si="1"/>
        <v>49</v>
      </c>
      <c r="J4" s="4">
        <f t="shared" si="1"/>
        <v>64</v>
      </c>
      <c r="K4" s="4">
        <f>SUM((SUMSQ(K2)))</f>
        <v>81</v>
      </c>
      <c r="L4" s="4">
        <f t="shared" si="1"/>
        <v>100</v>
      </c>
      <c r="M4" s="4"/>
    </row>
    <row r="5" spans="1:13" x14ac:dyDescent="0.3">
      <c r="A5" s="7" t="s">
        <v>67</v>
      </c>
      <c r="B5" s="4">
        <f>SUM((10*B2)-B2+1)</f>
        <v>1</v>
      </c>
      <c r="C5" s="4">
        <f>SUM((10*C2)-C2+1)</f>
        <v>10</v>
      </c>
      <c r="D5" s="4">
        <f t="shared" ref="D5:M5" si="2">SUM((10*D2)-D2+1)</f>
        <v>19</v>
      </c>
      <c r="E5" s="4">
        <f t="shared" si="2"/>
        <v>28</v>
      </c>
      <c r="F5" s="4">
        <f t="shared" si="2"/>
        <v>37</v>
      </c>
      <c r="G5" s="4">
        <f t="shared" si="2"/>
        <v>46</v>
      </c>
      <c r="H5" s="4">
        <f t="shared" si="2"/>
        <v>55</v>
      </c>
      <c r="I5" s="4">
        <f t="shared" si="2"/>
        <v>64</v>
      </c>
      <c r="J5" s="4">
        <f t="shared" si="2"/>
        <v>73</v>
      </c>
      <c r="K5" s="4">
        <f t="shared" si="2"/>
        <v>82</v>
      </c>
      <c r="L5" s="4">
        <f t="shared" si="2"/>
        <v>91</v>
      </c>
      <c r="M5" s="4">
        <f t="shared" si="2"/>
        <v>100</v>
      </c>
    </row>
    <row r="6" spans="1:13" x14ac:dyDescent="0.3">
      <c r="A6" s="8" t="s">
        <v>68</v>
      </c>
      <c r="B6" s="4">
        <f>SUM((10*B3)+2*B3)</f>
        <v>0</v>
      </c>
      <c r="C6" s="4">
        <f>SUM((10*C2)+2*C2+4)</f>
        <v>16</v>
      </c>
      <c r="D6" s="4">
        <f t="shared" ref="D6:J6" si="3">SUM((10*D2)+2*D2+4)</f>
        <v>28</v>
      </c>
      <c r="E6" s="4">
        <f t="shared" si="3"/>
        <v>40</v>
      </c>
      <c r="F6" s="4">
        <f t="shared" si="3"/>
        <v>52</v>
      </c>
      <c r="G6" s="4">
        <f t="shared" si="3"/>
        <v>64</v>
      </c>
      <c r="H6" s="4">
        <f t="shared" si="3"/>
        <v>76</v>
      </c>
      <c r="I6" s="4">
        <f t="shared" si="3"/>
        <v>88</v>
      </c>
      <c r="J6" s="4">
        <f t="shared" si="3"/>
        <v>100</v>
      </c>
      <c r="K6" s="4"/>
      <c r="L6" s="4"/>
      <c r="M6" s="4"/>
    </row>
  </sheetData>
  <pageMargins left="0.7" right="0.7" top="0.78740157499999996" bottom="0.78740157499999996" header="0.3" footer="0.3"/>
  <customProperties>
    <customPr name="layoutContexts" r:id="rId1"/>
  </customPropertie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Antragsformular</vt:lpstr>
      <vt:lpstr>Drop Downs</vt:lpstr>
      <vt:lpstr>Berechnung KOPartn</vt:lpstr>
      <vt:lpstr>'Drop Downs'!_Toc48132631</vt:lpstr>
      <vt:lpstr>'Drop Downs'!_Toc48132632</vt:lpstr>
      <vt:lpstr>'Berechnung KOPartn'!Anzahl_der_Kooperationspartner</vt:lpstr>
      <vt:lpstr>Antragsformular!kop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Hoffmann</dc:creator>
  <cp:lastModifiedBy>Wiese, Anna</cp:lastModifiedBy>
  <cp:lastPrinted>2025-03-28T13:05:13Z</cp:lastPrinted>
  <dcterms:created xsi:type="dcterms:W3CDTF">2020-09-16T17:35:50Z</dcterms:created>
  <dcterms:modified xsi:type="dcterms:W3CDTF">2026-03-02T12:44:12Z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2020-09-22T08:59:38Z</vt:filetime>
  </property>
</Properties>
</file>